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a.vuckovic\Downloads\EMS\"/>
    </mc:Choice>
  </mc:AlternateContent>
  <xr:revisionPtr revIDLastSave="0" documentId="13_ncr:1_{8059A19E-24A3-49C1-9521-43EE46F50E5E}" xr6:coauthVersionLast="47" xr6:coauthVersionMax="47" xr10:uidLastSave="{00000000-0000-0000-0000-000000000000}"/>
  <bookViews>
    <workbookView xWindow="-120" yWindow="-120" windowWidth="25440" windowHeight="15390" tabRatio="777" xr2:uid="{B3BEC666-7CA2-43FC-9BBB-EA7D10C28A7E}"/>
  </bookViews>
  <sheets>
    <sheet name="Poc.strana" sheetId="4" r:id="rId1"/>
    <sheet name="Sadrzaj_Dinamika" sheetId="39" r:id="rId2"/>
    <sheet name="BilEn" sheetId="27" r:id="rId3"/>
    <sheet name="BilSN" sheetId="28" r:id="rId4"/>
    <sheet name="BilIsp_Tarifa" sheetId="45" r:id="rId5"/>
  </sheets>
  <definedNames>
    <definedName name="_xlnm.Print_Area" localSheetId="2">BilEn!$A$1:$P$57</definedName>
    <definedName name="_xlnm.Print_Area" localSheetId="4">BilIsp_Tarifa!$A$1:$Q$66</definedName>
    <definedName name="_xlnm.Print_Area" localSheetId="3">BilSN!$A$1:$P$154</definedName>
    <definedName name="_xlnm.Print_Area" localSheetId="0">Poc.strana!$A$1:$I$43</definedName>
    <definedName name="_xlnm.Print_Area" localSheetId="1">Sadrzaj_Dinamika!$A$1:$F$15</definedName>
    <definedName name="_xlnm.Print_Titles" localSheetId="3">BilSN!$7:$12</definedName>
    <definedName name="_xlnm.Print_Titles" localSheetId="1">Sadrzaj_Dinamika!$7:$11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3" i="28" l="1"/>
  <c r="F143" i="28"/>
  <c r="G143" i="28"/>
  <c r="H143" i="28"/>
  <c r="I143" i="28"/>
  <c r="J143" i="28"/>
  <c r="K143" i="28"/>
  <c r="L143" i="28"/>
  <c r="M143" i="28"/>
  <c r="N143" i="28"/>
  <c r="O143" i="28"/>
  <c r="P143" i="28"/>
  <c r="D143" i="28"/>
  <c r="P81" i="28"/>
  <c r="P141" i="28" s="1"/>
  <c r="E81" i="28"/>
  <c r="E141" i="28"/>
  <c r="F81" i="28"/>
  <c r="F141" i="28" s="1"/>
  <c r="G81" i="28"/>
  <c r="G141" i="28"/>
  <c r="H81" i="28"/>
  <c r="H141" i="28" s="1"/>
  <c r="I81" i="28"/>
  <c r="I141" i="28"/>
  <c r="J81" i="28"/>
  <c r="J141" i="28" s="1"/>
  <c r="K81" i="28"/>
  <c r="K141" i="28" s="1"/>
  <c r="L81" i="28"/>
  <c r="L141" i="28"/>
  <c r="M81" i="28"/>
  <c r="M141" i="28" s="1"/>
  <c r="N81" i="28"/>
  <c r="N141" i="28"/>
  <c r="O81" i="28"/>
  <c r="D81" i="28"/>
  <c r="D141" i="28" s="1"/>
  <c r="E69" i="28"/>
  <c r="F69" i="28"/>
  <c r="G69" i="28"/>
  <c r="G88" i="28" s="1"/>
  <c r="H69" i="28"/>
  <c r="I69" i="28"/>
  <c r="J69" i="28"/>
  <c r="K69" i="28"/>
  <c r="L69" i="28"/>
  <c r="L88" i="28"/>
  <c r="M69" i="28"/>
  <c r="N69" i="28"/>
  <c r="O69" i="28"/>
  <c r="P69" i="28"/>
  <c r="D69" i="28"/>
  <c r="D53" i="28"/>
  <c r="F53" i="28"/>
  <c r="G53" i="28"/>
  <c r="G49" i="28" s="1"/>
  <c r="H53" i="28"/>
  <c r="I53" i="28"/>
  <c r="I49" i="28" s="1"/>
  <c r="I57" i="28" s="1"/>
  <c r="J53" i="28"/>
  <c r="K53" i="28"/>
  <c r="L53" i="28"/>
  <c r="L49" i="28" s="1"/>
  <c r="L57" i="28" s="1"/>
  <c r="M53" i="28"/>
  <c r="M49" i="28" s="1"/>
  <c r="M57" i="28" s="1"/>
  <c r="N53" i="28"/>
  <c r="O53" i="28"/>
  <c r="P53" i="28"/>
  <c r="E53" i="28"/>
  <c r="E49" i="28" s="1"/>
  <c r="E57" i="28" s="1"/>
  <c r="E139" i="28" s="1"/>
  <c r="O73" i="27"/>
  <c r="N73" i="27"/>
  <c r="M73" i="27"/>
  <c r="L73" i="27"/>
  <c r="K73" i="27"/>
  <c r="J73" i="27"/>
  <c r="I73" i="27"/>
  <c r="H73" i="27"/>
  <c r="G73" i="27"/>
  <c r="F73" i="27"/>
  <c r="E73" i="27"/>
  <c r="D73" i="27"/>
  <c r="C73" i="27"/>
  <c r="C74" i="27" s="1"/>
  <c r="O69" i="27"/>
  <c r="N69" i="27"/>
  <c r="M69" i="27"/>
  <c r="L69" i="27"/>
  <c r="K69" i="27"/>
  <c r="J69" i="27"/>
  <c r="I69" i="27"/>
  <c r="H69" i="27"/>
  <c r="G69" i="27"/>
  <c r="F69" i="27"/>
  <c r="E69" i="27"/>
  <c r="D69" i="27"/>
  <c r="C69" i="27"/>
  <c r="C70" i="27"/>
  <c r="C68" i="27"/>
  <c r="P64" i="27"/>
  <c r="P63" i="27"/>
  <c r="P62" i="27"/>
  <c r="P61" i="27"/>
  <c r="Q34" i="45"/>
  <c r="Q33" i="45"/>
  <c r="P32" i="45"/>
  <c r="O32" i="45"/>
  <c r="N32" i="45"/>
  <c r="M32" i="45"/>
  <c r="L32" i="45"/>
  <c r="K32" i="45"/>
  <c r="J32" i="45"/>
  <c r="I32" i="45"/>
  <c r="H32" i="45"/>
  <c r="G32" i="45"/>
  <c r="F32" i="45"/>
  <c r="E32" i="45"/>
  <c r="Q31" i="45"/>
  <c r="Q30" i="45"/>
  <c r="P29" i="45"/>
  <c r="O29" i="45"/>
  <c r="N29" i="45"/>
  <c r="M29" i="45"/>
  <c r="L29" i="45"/>
  <c r="K29" i="45"/>
  <c r="J29" i="45"/>
  <c r="I29" i="45"/>
  <c r="H29" i="45"/>
  <c r="G29" i="45"/>
  <c r="F29" i="45"/>
  <c r="E29" i="45"/>
  <c r="Q29" i="45" s="1"/>
  <c r="Q28" i="45"/>
  <c r="Q27" i="45"/>
  <c r="Q26" i="45"/>
  <c r="O56" i="27"/>
  <c r="N56" i="27"/>
  <c r="M56" i="27"/>
  <c r="L56" i="27"/>
  <c r="K56" i="27"/>
  <c r="J56" i="27"/>
  <c r="I56" i="27"/>
  <c r="H56" i="27"/>
  <c r="G56" i="27"/>
  <c r="F56" i="27"/>
  <c r="E56" i="27"/>
  <c r="D56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O54" i="27"/>
  <c r="O52" i="27" s="1"/>
  <c r="N54" i="27"/>
  <c r="M54" i="27"/>
  <c r="L54" i="27"/>
  <c r="K54" i="27"/>
  <c r="J54" i="27"/>
  <c r="I54" i="27"/>
  <c r="H54" i="27"/>
  <c r="G54" i="27"/>
  <c r="P54" i="27" s="1"/>
  <c r="F54" i="27"/>
  <c r="E54" i="27"/>
  <c r="D54" i="27"/>
  <c r="O51" i="27"/>
  <c r="O48" i="27" s="1"/>
  <c r="N51" i="27"/>
  <c r="M51" i="27"/>
  <c r="L51" i="27"/>
  <c r="L48" i="27"/>
  <c r="K51" i="27"/>
  <c r="J51" i="27"/>
  <c r="I51" i="27"/>
  <c r="H51" i="27"/>
  <c r="G51" i="27"/>
  <c r="F51" i="27"/>
  <c r="E51" i="27"/>
  <c r="D51" i="27"/>
  <c r="O50" i="27"/>
  <c r="N50" i="27"/>
  <c r="M50" i="27"/>
  <c r="L50" i="27"/>
  <c r="K50" i="27"/>
  <c r="J50" i="27"/>
  <c r="I50" i="27"/>
  <c r="I48" i="27" s="1"/>
  <c r="I72" i="27" s="1"/>
  <c r="H50" i="27"/>
  <c r="G50" i="27"/>
  <c r="F50" i="27"/>
  <c r="E50" i="27"/>
  <c r="D50" i="27"/>
  <c r="O49" i="27"/>
  <c r="N49" i="27"/>
  <c r="N48" i="27"/>
  <c r="N72" i="27"/>
  <c r="N74" i="27" s="1"/>
  <c r="M49" i="27"/>
  <c r="M48" i="27" s="1"/>
  <c r="L49" i="27"/>
  <c r="K49" i="27"/>
  <c r="K48" i="27" s="1"/>
  <c r="J49" i="27"/>
  <c r="J48" i="27"/>
  <c r="J72" i="27" s="1"/>
  <c r="J74" i="27" s="1"/>
  <c r="I49" i="27"/>
  <c r="H49" i="27"/>
  <c r="H48" i="27" s="1"/>
  <c r="H72" i="27" s="1"/>
  <c r="H74" i="27" s="1"/>
  <c r="G49" i="27"/>
  <c r="G48" i="27"/>
  <c r="F49" i="27"/>
  <c r="F48" i="27" s="1"/>
  <c r="F72" i="27" s="1"/>
  <c r="F74" i="27" s="1"/>
  <c r="E49" i="27"/>
  <c r="D49" i="27"/>
  <c r="P44" i="27"/>
  <c r="P73" i="27"/>
  <c r="P43" i="27"/>
  <c r="O42" i="27"/>
  <c r="O40" i="27"/>
  <c r="O45" i="27"/>
  <c r="N42" i="27"/>
  <c r="N40" i="27" s="1"/>
  <c r="M42" i="27"/>
  <c r="M40" i="27"/>
  <c r="M45" i="27"/>
  <c r="L42" i="27"/>
  <c r="L40" i="27" s="1"/>
  <c r="L45" i="27"/>
  <c r="K42" i="27"/>
  <c r="K40" i="27"/>
  <c r="K45" i="27" s="1"/>
  <c r="J42" i="27"/>
  <c r="J40" i="27" s="1"/>
  <c r="J45" i="27" s="1"/>
  <c r="I42" i="27"/>
  <c r="I40" i="27" s="1"/>
  <c r="I45" i="27" s="1"/>
  <c r="H42" i="27"/>
  <c r="H40" i="27"/>
  <c r="H45" i="27" s="1"/>
  <c r="G42" i="27"/>
  <c r="F42" i="27"/>
  <c r="F40" i="27"/>
  <c r="F45" i="27" s="1"/>
  <c r="F46" i="27" s="1"/>
  <c r="E42" i="27"/>
  <c r="E40" i="27"/>
  <c r="E45" i="27"/>
  <c r="E46" i="27" s="1"/>
  <c r="D42" i="27"/>
  <c r="P41" i="27"/>
  <c r="N45" i="27"/>
  <c r="G40" i="27"/>
  <c r="G45" i="27" s="1"/>
  <c r="G46" i="27" s="1"/>
  <c r="P39" i="27"/>
  <c r="O38" i="27"/>
  <c r="N38" i="27"/>
  <c r="N36" i="27" s="1"/>
  <c r="N46" i="27" s="1"/>
  <c r="M38" i="27"/>
  <c r="M36" i="27"/>
  <c r="M46" i="27" s="1"/>
  <c r="L38" i="27"/>
  <c r="L36" i="27" s="1"/>
  <c r="L46" i="27" s="1"/>
  <c r="K38" i="27"/>
  <c r="K36" i="27" s="1"/>
  <c r="K46" i="27"/>
  <c r="J38" i="27"/>
  <c r="I38" i="27"/>
  <c r="I36" i="27" s="1"/>
  <c r="I46" i="27" s="1"/>
  <c r="H38" i="27"/>
  <c r="H36" i="27"/>
  <c r="G38" i="27"/>
  <c r="F38" i="27"/>
  <c r="F36" i="27"/>
  <c r="E38" i="27"/>
  <c r="E36" i="27"/>
  <c r="D38" i="27"/>
  <c r="D36" i="27" s="1"/>
  <c r="P37" i="27"/>
  <c r="O36" i="27"/>
  <c r="J36" i="27"/>
  <c r="J46" i="27" s="1"/>
  <c r="G36" i="27"/>
  <c r="P32" i="27"/>
  <c r="P69" i="27"/>
  <c r="P31" i="27"/>
  <c r="P30" i="27"/>
  <c r="P29" i="27"/>
  <c r="P28" i="27"/>
  <c r="O27" i="27"/>
  <c r="O24" i="27"/>
  <c r="O53" i="27"/>
  <c r="N27" i="27"/>
  <c r="N24" i="27" s="1"/>
  <c r="N19" i="27" s="1"/>
  <c r="N33" i="27" s="1"/>
  <c r="M27" i="27"/>
  <c r="M24" i="27" s="1"/>
  <c r="M53" i="27" s="1"/>
  <c r="M52" i="27" s="1"/>
  <c r="L27" i="27"/>
  <c r="L24" i="27"/>
  <c r="L53" i="27" s="1"/>
  <c r="L52" i="27" s="1"/>
  <c r="L57" i="27" s="1"/>
  <c r="K27" i="27"/>
  <c r="K24" i="27"/>
  <c r="K19" i="27" s="1"/>
  <c r="J27" i="27"/>
  <c r="J24" i="27"/>
  <c r="I27" i="27"/>
  <c r="I24" i="27" s="1"/>
  <c r="H27" i="27"/>
  <c r="H24" i="27"/>
  <c r="H53" i="27" s="1"/>
  <c r="H52" i="27" s="1"/>
  <c r="H57" i="27" s="1"/>
  <c r="H58" i="27" s="1"/>
  <c r="G27" i="27"/>
  <c r="G24" i="27"/>
  <c r="G19" i="27" s="1"/>
  <c r="G33" i="27" s="1"/>
  <c r="G34" i="27" s="1"/>
  <c r="F27" i="27"/>
  <c r="E27" i="27"/>
  <c r="E24" i="27"/>
  <c r="D27" i="27"/>
  <c r="P26" i="27"/>
  <c r="P25" i="27"/>
  <c r="F24" i="27"/>
  <c r="F53" i="27"/>
  <c r="F52" i="27" s="1"/>
  <c r="F57" i="27" s="1"/>
  <c r="P23" i="27"/>
  <c r="P22" i="27"/>
  <c r="P21" i="27"/>
  <c r="P20" i="27"/>
  <c r="H19" i="27"/>
  <c r="H33" i="27"/>
  <c r="H34" i="27" s="1"/>
  <c r="P17" i="27"/>
  <c r="P16" i="27"/>
  <c r="P15" i="27"/>
  <c r="P14" i="27"/>
  <c r="O13" i="27"/>
  <c r="O68" i="27"/>
  <c r="O70" i="27"/>
  <c r="N13" i="27"/>
  <c r="N68" i="27" s="1"/>
  <c r="N70" i="27" s="1"/>
  <c r="M13" i="27"/>
  <c r="M68" i="27"/>
  <c r="M70" i="27" s="1"/>
  <c r="L13" i="27"/>
  <c r="K13" i="27"/>
  <c r="K68" i="27"/>
  <c r="K70" i="27" s="1"/>
  <c r="J13" i="27"/>
  <c r="J68" i="27" s="1"/>
  <c r="J70" i="27"/>
  <c r="I13" i="27"/>
  <c r="H13" i="27"/>
  <c r="H68" i="27"/>
  <c r="H70" i="27"/>
  <c r="G13" i="27"/>
  <c r="G68" i="27"/>
  <c r="G70" i="27"/>
  <c r="F13" i="27"/>
  <c r="F68" i="27" s="1"/>
  <c r="F70" i="27" s="1"/>
  <c r="E13" i="27"/>
  <c r="E68" i="27"/>
  <c r="E70" i="27" s="1"/>
  <c r="D13" i="27"/>
  <c r="D68" i="27" s="1"/>
  <c r="D70" i="27" s="1"/>
  <c r="O86" i="28"/>
  <c r="O142" i="28"/>
  <c r="P86" i="28"/>
  <c r="P142" i="28"/>
  <c r="D86" i="28"/>
  <c r="D142" i="28"/>
  <c r="N86" i="28"/>
  <c r="N142" i="28"/>
  <c r="M86" i="28"/>
  <c r="M142" i="28"/>
  <c r="L86" i="28"/>
  <c r="L142" i="28"/>
  <c r="K86" i="28"/>
  <c r="K142" i="28"/>
  <c r="J86" i="28"/>
  <c r="J142" i="28"/>
  <c r="I86" i="28"/>
  <c r="I142" i="28"/>
  <c r="H86" i="28"/>
  <c r="H142" i="28"/>
  <c r="G86" i="28"/>
  <c r="G142" i="28"/>
  <c r="F86" i="28"/>
  <c r="F142" i="28"/>
  <c r="E86" i="28"/>
  <c r="E142" i="28"/>
  <c r="B7" i="28"/>
  <c r="B7" i="27"/>
  <c r="Q69" i="45"/>
  <c r="Q68" i="45"/>
  <c r="P67" i="45"/>
  <c r="O67" i="45"/>
  <c r="N67" i="45"/>
  <c r="M67" i="45"/>
  <c r="L67" i="45"/>
  <c r="K67" i="45"/>
  <c r="J67" i="45"/>
  <c r="I67" i="45"/>
  <c r="H67" i="45"/>
  <c r="G67" i="45"/>
  <c r="F67" i="45"/>
  <c r="E67" i="45"/>
  <c r="Q67" i="45" s="1"/>
  <c r="Q66" i="45"/>
  <c r="Q65" i="45"/>
  <c r="P64" i="45"/>
  <c r="O64" i="45"/>
  <c r="N64" i="45"/>
  <c r="M64" i="45"/>
  <c r="L64" i="45"/>
  <c r="K64" i="45"/>
  <c r="J64" i="45"/>
  <c r="I64" i="45"/>
  <c r="H64" i="45"/>
  <c r="G64" i="45"/>
  <c r="F64" i="45"/>
  <c r="E64" i="45"/>
  <c r="Q63" i="45"/>
  <c r="Q62" i="45"/>
  <c r="Q61" i="45"/>
  <c r="Q58" i="45"/>
  <c r="Q57" i="45"/>
  <c r="P56" i="45"/>
  <c r="O56" i="45"/>
  <c r="N56" i="45"/>
  <c r="M56" i="45"/>
  <c r="L56" i="45"/>
  <c r="K56" i="45"/>
  <c r="J56" i="45"/>
  <c r="I56" i="45"/>
  <c r="H56" i="45"/>
  <c r="G56" i="45"/>
  <c r="F56" i="45"/>
  <c r="E56" i="45"/>
  <c r="Q55" i="45"/>
  <c r="Q54" i="45"/>
  <c r="P53" i="45"/>
  <c r="O53" i="45"/>
  <c r="N53" i="45"/>
  <c r="M53" i="45"/>
  <c r="L53" i="45"/>
  <c r="K53" i="45"/>
  <c r="J53" i="45"/>
  <c r="I53" i="45"/>
  <c r="H53" i="45"/>
  <c r="G53" i="45"/>
  <c r="F53" i="45"/>
  <c r="E53" i="45"/>
  <c r="Q53" i="45" s="1"/>
  <c r="Q50" i="45"/>
  <c r="Q49" i="45"/>
  <c r="P48" i="45"/>
  <c r="O48" i="45"/>
  <c r="N48" i="45"/>
  <c r="M48" i="45"/>
  <c r="L48" i="45"/>
  <c r="K48" i="45"/>
  <c r="J48" i="45"/>
  <c r="I48" i="45"/>
  <c r="H48" i="45"/>
  <c r="G48" i="45"/>
  <c r="Q48" i="45" s="1"/>
  <c r="F48" i="45"/>
  <c r="E48" i="45"/>
  <c r="Q45" i="45"/>
  <c r="Q44" i="45"/>
  <c r="P43" i="45"/>
  <c r="O43" i="45"/>
  <c r="N43" i="45"/>
  <c r="M43" i="45"/>
  <c r="L43" i="45"/>
  <c r="K43" i="45"/>
  <c r="J43" i="45"/>
  <c r="I43" i="45"/>
  <c r="H43" i="45"/>
  <c r="G43" i="45"/>
  <c r="F43" i="45"/>
  <c r="Q43" i="45"/>
  <c r="E43" i="45"/>
  <c r="Q42" i="45"/>
  <c r="Q41" i="45"/>
  <c r="P40" i="45"/>
  <c r="O40" i="45"/>
  <c r="N40" i="45"/>
  <c r="M40" i="45"/>
  <c r="L40" i="45"/>
  <c r="K40" i="45"/>
  <c r="J40" i="45"/>
  <c r="I40" i="45"/>
  <c r="H40" i="45"/>
  <c r="G40" i="45"/>
  <c r="F40" i="45"/>
  <c r="E40" i="45"/>
  <c r="Q39" i="45"/>
  <c r="Q38" i="45"/>
  <c r="Q37" i="45"/>
  <c r="Q23" i="45"/>
  <c r="Q22" i="45"/>
  <c r="P21" i="45"/>
  <c r="O21" i="45"/>
  <c r="N21" i="45"/>
  <c r="M21" i="45"/>
  <c r="L21" i="45"/>
  <c r="K21" i="45"/>
  <c r="J21" i="45"/>
  <c r="I21" i="45"/>
  <c r="H21" i="45"/>
  <c r="G21" i="45"/>
  <c r="F21" i="45"/>
  <c r="Q21" i="45" s="1"/>
  <c r="E21" i="45"/>
  <c r="Q20" i="45"/>
  <c r="Q19" i="45"/>
  <c r="P18" i="45"/>
  <c r="O18" i="45"/>
  <c r="N18" i="45"/>
  <c r="M18" i="45"/>
  <c r="L18" i="45"/>
  <c r="K18" i="45"/>
  <c r="J18" i="45"/>
  <c r="I18" i="45"/>
  <c r="H18" i="45"/>
  <c r="G18" i="45"/>
  <c r="F18" i="45"/>
  <c r="E18" i="45"/>
  <c r="Q17" i="45"/>
  <c r="Q16" i="45"/>
  <c r="Q15" i="45"/>
  <c r="B7" i="45"/>
  <c r="B3" i="45"/>
  <c r="B4" i="45"/>
  <c r="E94" i="28"/>
  <c r="E146" i="28"/>
  <c r="P126" i="28"/>
  <c r="P128" i="28" s="1"/>
  <c r="P132" i="28"/>
  <c r="O126" i="28"/>
  <c r="O128" i="28" s="1"/>
  <c r="O133" i="28" s="1"/>
  <c r="O132" i="28"/>
  <c r="N126" i="28"/>
  <c r="N128" i="28"/>
  <c r="N133" i="28" s="1"/>
  <c r="N132" i="28"/>
  <c r="M126" i="28"/>
  <c r="M128" i="28"/>
  <c r="M133" i="28"/>
  <c r="M132" i="28"/>
  <c r="L126" i="28"/>
  <c r="L128" i="28"/>
  <c r="L132" i="28"/>
  <c r="K126" i="28"/>
  <c r="K128" i="28" s="1"/>
  <c r="K132" i="28"/>
  <c r="K133" i="28" s="1"/>
  <c r="J126" i="28"/>
  <c r="J128" i="28" s="1"/>
  <c r="J133" i="28" s="1"/>
  <c r="J132" i="28"/>
  <c r="I126" i="28"/>
  <c r="I128" i="28" s="1"/>
  <c r="I132" i="28"/>
  <c r="H126" i="28"/>
  <c r="H128" i="28" s="1"/>
  <c r="H133" i="28"/>
  <c r="H132" i="28"/>
  <c r="G126" i="28"/>
  <c r="G128" i="28" s="1"/>
  <c r="G132" i="28"/>
  <c r="G133" i="28"/>
  <c r="F126" i="28"/>
  <c r="F128" i="28" s="1"/>
  <c r="F133" i="28" s="1"/>
  <c r="F132" i="28"/>
  <c r="E126" i="28"/>
  <c r="E128" i="28"/>
  <c r="E133" i="28" s="1"/>
  <c r="E132" i="28"/>
  <c r="E20" i="28"/>
  <c r="E29" i="28" s="1"/>
  <c r="E137" i="28"/>
  <c r="E14" i="28"/>
  <c r="E136" i="28"/>
  <c r="E59" i="28"/>
  <c r="E58" i="28"/>
  <c r="E63" i="28" s="1"/>
  <c r="E140" i="28"/>
  <c r="E50" i="28"/>
  <c r="E32" i="28"/>
  <c r="E38" i="28"/>
  <c r="E45" i="28"/>
  <c r="B124" i="28"/>
  <c r="B125" i="28" s="1"/>
  <c r="B126" i="28" s="1"/>
  <c r="B127" i="28" s="1"/>
  <c r="B128" i="28"/>
  <c r="B129" i="28"/>
  <c r="B130" i="28" s="1"/>
  <c r="B131" i="28" s="1"/>
  <c r="B132" i="28" s="1"/>
  <c r="B133" i="28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D126" i="28"/>
  <c r="P59" i="28"/>
  <c r="P58" i="28"/>
  <c r="O59" i="28"/>
  <c r="O58" i="28" s="1"/>
  <c r="O63" i="28"/>
  <c r="O140" i="28" s="1"/>
  <c r="N59" i="28"/>
  <c r="N58" i="28" s="1"/>
  <c r="N63" i="28"/>
  <c r="N140" i="28"/>
  <c r="M59" i="28"/>
  <c r="M58" i="28" s="1"/>
  <c r="M63" i="28"/>
  <c r="M140" i="28"/>
  <c r="L59" i="28"/>
  <c r="L58" i="28" s="1"/>
  <c r="L63" i="28" s="1"/>
  <c r="L140" i="28" s="1"/>
  <c r="K59" i="28"/>
  <c r="K58" i="28" s="1"/>
  <c r="K63" i="28" s="1"/>
  <c r="J59" i="28"/>
  <c r="J58" i="28" s="1"/>
  <c r="J63" i="28" s="1"/>
  <c r="J140" i="28" s="1"/>
  <c r="I59" i="28"/>
  <c r="I58" i="28" s="1"/>
  <c r="I63" i="28"/>
  <c r="I140" i="28"/>
  <c r="H59" i="28"/>
  <c r="H58" i="28" s="1"/>
  <c r="H63" i="28"/>
  <c r="H140" i="28"/>
  <c r="G59" i="28"/>
  <c r="G58" i="28" s="1"/>
  <c r="G64" i="28" s="1"/>
  <c r="F59" i="28"/>
  <c r="F58" i="28"/>
  <c r="F63" i="28"/>
  <c r="F140" i="28" s="1"/>
  <c r="D59" i="28"/>
  <c r="D58" i="28" s="1"/>
  <c r="D63" i="28" s="1"/>
  <c r="P28" i="28"/>
  <c r="O28" i="28"/>
  <c r="N28" i="28"/>
  <c r="M28" i="28"/>
  <c r="L28" i="28"/>
  <c r="K28" i="28"/>
  <c r="J28" i="28"/>
  <c r="I28" i="28"/>
  <c r="H28" i="28"/>
  <c r="G28" i="28"/>
  <c r="F28" i="28"/>
  <c r="D28" i="28"/>
  <c r="E28" i="28"/>
  <c r="D20" i="28"/>
  <c r="D137" i="28" s="1"/>
  <c r="F20" i="28"/>
  <c r="F137" i="28" s="1"/>
  <c r="G20" i="28"/>
  <c r="G137" i="28"/>
  <c r="H20" i="28"/>
  <c r="H137" i="28" s="1"/>
  <c r="I20" i="28"/>
  <c r="I137" i="28"/>
  <c r="J20" i="28"/>
  <c r="K20" i="28"/>
  <c r="K137" i="28"/>
  <c r="L20" i="28"/>
  <c r="L137" i="28" s="1"/>
  <c r="M20" i="28"/>
  <c r="M137" i="28"/>
  <c r="N20" i="28"/>
  <c r="N137" i="28"/>
  <c r="O20" i="28"/>
  <c r="O137" i="28"/>
  <c r="P20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D14" i="28"/>
  <c r="D136" i="28"/>
  <c r="F14" i="28"/>
  <c r="F136" i="28"/>
  <c r="G14" i="28"/>
  <c r="G136" i="28"/>
  <c r="H14" i="28"/>
  <c r="H136" i="28"/>
  <c r="I14" i="28"/>
  <c r="I136" i="28"/>
  <c r="J14" i="28"/>
  <c r="J136" i="28"/>
  <c r="K14" i="28"/>
  <c r="K136" i="28"/>
  <c r="L14" i="28"/>
  <c r="L136" i="28"/>
  <c r="M14" i="28"/>
  <c r="M29" i="28"/>
  <c r="M136" i="28"/>
  <c r="N14" i="28"/>
  <c r="N136" i="28" s="1"/>
  <c r="O14" i="28"/>
  <c r="O136" i="28" s="1"/>
  <c r="P14" i="28"/>
  <c r="P136" i="28"/>
  <c r="D32" i="28"/>
  <c r="D38" i="28"/>
  <c r="D31" i="28" s="1"/>
  <c r="D45" i="28"/>
  <c r="F32" i="28"/>
  <c r="F38" i="28"/>
  <c r="F45" i="28"/>
  <c r="G32" i="28"/>
  <c r="G38" i="28"/>
  <c r="G45" i="28"/>
  <c r="H32" i="28"/>
  <c r="H31" i="28" s="1"/>
  <c r="H57" i="28" s="1"/>
  <c r="H38" i="28"/>
  <c r="H45" i="28"/>
  <c r="I32" i="28"/>
  <c r="I38" i="28"/>
  <c r="I31" i="28" s="1"/>
  <c r="I45" i="28"/>
  <c r="J32" i="28"/>
  <c r="J38" i="28"/>
  <c r="J31" i="28" s="1"/>
  <c r="J45" i="28"/>
  <c r="K32" i="28"/>
  <c r="K38" i="28"/>
  <c r="K45" i="28"/>
  <c r="L32" i="28"/>
  <c r="L31" i="28" s="1"/>
  <c r="L38" i="28"/>
  <c r="L45" i="28"/>
  <c r="M32" i="28"/>
  <c r="M38" i="28"/>
  <c r="M45" i="28"/>
  <c r="N32" i="28"/>
  <c r="N31" i="28" s="1"/>
  <c r="N38" i="28"/>
  <c r="N45" i="28"/>
  <c r="O32" i="28"/>
  <c r="O31" i="28" s="1"/>
  <c r="O38" i="28"/>
  <c r="O45" i="28"/>
  <c r="P32" i="28"/>
  <c r="P31" i="28" s="1"/>
  <c r="P38" i="28"/>
  <c r="P45" i="28"/>
  <c r="D50" i="28"/>
  <c r="F50" i="28"/>
  <c r="F49" i="28" s="1"/>
  <c r="F57" i="28" s="1"/>
  <c r="G50" i="28"/>
  <c r="H50" i="28"/>
  <c r="H49" i="28" s="1"/>
  <c r="I50" i="28"/>
  <c r="J50" i="28"/>
  <c r="K50" i="28"/>
  <c r="L50" i="28"/>
  <c r="M50" i="28"/>
  <c r="N50" i="28"/>
  <c r="O50" i="28"/>
  <c r="O49" i="28"/>
  <c r="P50" i="28"/>
  <c r="F94" i="28"/>
  <c r="F146" i="28"/>
  <c r="F120" i="28"/>
  <c r="G94" i="28"/>
  <c r="H94" i="28"/>
  <c r="H146" i="28"/>
  <c r="H120" i="28"/>
  <c r="I94" i="28"/>
  <c r="I146" i="28"/>
  <c r="J94" i="28"/>
  <c r="J146" i="28" s="1"/>
  <c r="J120" i="28"/>
  <c r="K94" i="28"/>
  <c r="L94" i="28"/>
  <c r="L146" i="28"/>
  <c r="M94" i="28"/>
  <c r="N94" i="28"/>
  <c r="O94" i="28"/>
  <c r="O120" i="28" s="1"/>
  <c r="P94" i="28"/>
  <c r="P146" i="28"/>
  <c r="E98" i="28"/>
  <c r="F98" i="28"/>
  <c r="G98" i="28"/>
  <c r="H98" i="28"/>
  <c r="I98" i="28"/>
  <c r="J98" i="28"/>
  <c r="K98" i="28"/>
  <c r="L98" i="28"/>
  <c r="M98" i="28"/>
  <c r="N98" i="28"/>
  <c r="O98" i="28"/>
  <c r="P98" i="28"/>
  <c r="E104" i="28"/>
  <c r="F104" i="28"/>
  <c r="G104" i="28"/>
  <c r="H104" i="28"/>
  <c r="I104" i="28"/>
  <c r="J104" i="28"/>
  <c r="K104" i="28"/>
  <c r="L104" i="28"/>
  <c r="M104" i="28"/>
  <c r="N104" i="28"/>
  <c r="O104" i="28"/>
  <c r="P104" i="28"/>
  <c r="E110" i="28"/>
  <c r="F110" i="28"/>
  <c r="G110" i="28"/>
  <c r="H110" i="28"/>
  <c r="I110" i="28"/>
  <c r="J110" i="28"/>
  <c r="K110" i="28"/>
  <c r="L110" i="28"/>
  <c r="M110" i="28"/>
  <c r="N110" i="28"/>
  <c r="O110" i="28"/>
  <c r="P110" i="28"/>
  <c r="E144" i="28"/>
  <c r="F144" i="28"/>
  <c r="G144" i="28"/>
  <c r="H144" i="28"/>
  <c r="I144" i="28"/>
  <c r="J144" i="28"/>
  <c r="K144" i="28"/>
  <c r="L144" i="28"/>
  <c r="M144" i="28"/>
  <c r="N144" i="28"/>
  <c r="O144" i="28"/>
  <c r="P144" i="28"/>
  <c r="E147" i="28"/>
  <c r="F147" i="28"/>
  <c r="G147" i="28"/>
  <c r="H147" i="28"/>
  <c r="I147" i="28"/>
  <c r="J147" i="28"/>
  <c r="K147" i="28"/>
  <c r="L147" i="28"/>
  <c r="M147" i="28"/>
  <c r="N147" i="28"/>
  <c r="O147" i="28"/>
  <c r="P147" i="28"/>
  <c r="E148" i="28"/>
  <c r="F148" i="28"/>
  <c r="G148" i="28"/>
  <c r="H148" i="28"/>
  <c r="H149" i="28" s="1"/>
  <c r="I148" i="28"/>
  <c r="J148" i="28"/>
  <c r="K148" i="28"/>
  <c r="L148" i="28"/>
  <c r="M148" i="28"/>
  <c r="N148" i="28"/>
  <c r="O148" i="28"/>
  <c r="P148" i="28"/>
  <c r="B4" i="28"/>
  <c r="B3" i="28"/>
  <c r="B4" i="27"/>
  <c r="B3" i="27"/>
  <c r="F29" i="28"/>
  <c r="P120" i="28"/>
  <c r="E135" i="28"/>
  <c r="E120" i="28"/>
  <c r="Q40" i="45"/>
  <c r="G53" i="27"/>
  <c r="K33" i="27"/>
  <c r="K34" i="27" s="1"/>
  <c r="K53" i="27"/>
  <c r="M19" i="27"/>
  <c r="M33" i="27" s="1"/>
  <c r="O46" i="27"/>
  <c r="I74" i="27"/>
  <c r="E53" i="27"/>
  <c r="E52" i="27"/>
  <c r="E57" i="27"/>
  <c r="E19" i="27"/>
  <c r="E33" i="27"/>
  <c r="E34" i="27" s="1"/>
  <c r="K88" i="28"/>
  <c r="E149" i="28"/>
  <c r="N29" i="28"/>
  <c r="N135" i="28" s="1"/>
  <c r="L120" i="28"/>
  <c r="L149" i="28"/>
  <c r="K31" i="28"/>
  <c r="I120" i="28"/>
  <c r="K49" i="28"/>
  <c r="K57" i="28" s="1"/>
  <c r="K139" i="28" s="1"/>
  <c r="M31" i="28"/>
  <c r="E31" i="28"/>
  <c r="P133" i="28"/>
  <c r="I29" i="28"/>
  <c r="I135" i="28" s="1"/>
  <c r="P149" i="28"/>
  <c r="F149" i="28"/>
  <c r="O146" i="28"/>
  <c r="D49" i="28"/>
  <c r="G29" i="28"/>
  <c r="G135" i="28" s="1"/>
  <c r="I88" i="28"/>
  <c r="E88" i="28"/>
  <c r="K120" i="28"/>
  <c r="K146" i="28"/>
  <c r="K149" i="28"/>
  <c r="K140" i="28"/>
  <c r="P137" i="28"/>
  <c r="P29" i="28"/>
  <c r="D140" i="28"/>
  <c r="I149" i="28"/>
  <c r="O57" i="28"/>
  <c r="O139" i="28"/>
  <c r="G63" i="28"/>
  <c r="G140" i="28" s="1"/>
  <c r="D29" i="28"/>
  <c r="O64" i="28"/>
  <c r="O138" i="28" s="1"/>
  <c r="J149" i="28"/>
  <c r="F31" i="28"/>
  <c r="K29" i="28"/>
  <c r="K135" i="28" s="1"/>
  <c r="F58" i="27"/>
  <c r="M135" i="28"/>
  <c r="G31" i="28"/>
  <c r="G57" i="28"/>
  <c r="G139" i="28" s="1"/>
  <c r="H29" i="28"/>
  <c r="H135" i="28" s="1"/>
  <c r="F19" i="27"/>
  <c r="F33" i="27"/>
  <c r="F34" i="27"/>
  <c r="N88" i="28"/>
  <c r="O19" i="27"/>
  <c r="O33" i="27"/>
  <c r="O34" i="27" s="1"/>
  <c r="D88" i="28"/>
  <c r="D48" i="27"/>
  <c r="D72" i="27" s="1"/>
  <c r="P135" i="28"/>
  <c r="D74" i="27"/>
  <c r="D135" i="28"/>
  <c r="F139" i="28" l="1"/>
  <c r="F64" i="28"/>
  <c r="F138" i="28" s="1"/>
  <c r="H139" i="28"/>
  <c r="H64" i="28"/>
  <c r="M72" i="27"/>
  <c r="M74" i="27" s="1"/>
  <c r="G138" i="28"/>
  <c r="G145" i="28" s="1"/>
  <c r="G150" i="28" s="1"/>
  <c r="G90" i="28"/>
  <c r="G92" i="28" s="1"/>
  <c r="G121" i="28" s="1"/>
  <c r="I19" i="27"/>
  <c r="I33" i="27" s="1"/>
  <c r="I53" i="27"/>
  <c r="I52" i="27" s="1"/>
  <c r="O72" i="27"/>
  <c r="O74" i="27" s="1"/>
  <c r="M139" i="28"/>
  <c r="M64" i="28"/>
  <c r="I139" i="28"/>
  <c r="I64" i="28"/>
  <c r="D57" i="28"/>
  <c r="L139" i="28"/>
  <c r="L64" i="28"/>
  <c r="L138" i="28" s="1"/>
  <c r="F135" i="28"/>
  <c r="J137" i="28"/>
  <c r="J29" i="28"/>
  <c r="I68" i="27"/>
  <c r="I70" i="27" s="1"/>
  <c r="I34" i="27"/>
  <c r="L58" i="27"/>
  <c r="L72" i="27"/>
  <c r="L74" i="27" s="1"/>
  <c r="P56" i="27"/>
  <c r="O57" i="27"/>
  <c r="O58" i="27" s="1"/>
  <c r="O29" i="28"/>
  <c r="P13" i="27"/>
  <c r="P68" i="27" s="1"/>
  <c r="P70" i="27" s="1"/>
  <c r="P51" i="27"/>
  <c r="G52" i="27"/>
  <c r="G57" i="27" s="1"/>
  <c r="G58" i="27" s="1"/>
  <c r="N146" i="28"/>
  <c r="N149" i="28" s="1"/>
  <c r="N120" i="28"/>
  <c r="G120" i="28"/>
  <c r="G146" i="28"/>
  <c r="G149" i="28" s="1"/>
  <c r="P63" i="28"/>
  <c r="P140" i="28" s="1"/>
  <c r="L133" i="28"/>
  <c r="L68" i="27"/>
  <c r="L70" i="27" s="1"/>
  <c r="G72" i="27"/>
  <c r="G74" i="27" s="1"/>
  <c r="P49" i="28"/>
  <c r="P57" i="28" s="1"/>
  <c r="O141" i="28"/>
  <c r="O88" i="28"/>
  <c r="N34" i="27"/>
  <c r="N53" i="27"/>
  <c r="N52" i="27" s="1"/>
  <c r="N57" i="27" s="1"/>
  <c r="N58" i="27" s="1"/>
  <c r="K64" i="28"/>
  <c r="L19" i="27"/>
  <c r="L33" i="27" s="1"/>
  <c r="L34" i="27" s="1"/>
  <c r="P38" i="27"/>
  <c r="O149" i="28"/>
  <c r="M146" i="28"/>
  <c r="M120" i="28"/>
  <c r="Q64" i="45"/>
  <c r="H46" i="27"/>
  <c r="P49" i="27"/>
  <c r="I57" i="27"/>
  <c r="I58" i="27" s="1"/>
  <c r="P88" i="28"/>
  <c r="M88" i="28"/>
  <c r="J88" i="28"/>
  <c r="F88" i="28"/>
  <c r="F90" i="28" s="1"/>
  <c r="F92" i="28" s="1"/>
  <c r="F121" i="28" s="1"/>
  <c r="P36" i="27"/>
  <c r="L29" i="28"/>
  <c r="K52" i="27"/>
  <c r="K57" i="27" s="1"/>
  <c r="K58" i="27" s="1"/>
  <c r="I133" i="28"/>
  <c r="Q18" i="45"/>
  <c r="M34" i="27"/>
  <c r="D24" i="27"/>
  <c r="P27" i="27"/>
  <c r="D40" i="27"/>
  <c r="P42" i="27"/>
  <c r="E48" i="27"/>
  <c r="K72" i="27"/>
  <c r="K74" i="27" s="1"/>
  <c r="J49" i="28"/>
  <c r="J57" i="28" s="1"/>
  <c r="J139" i="28" s="1"/>
  <c r="F145" i="28"/>
  <c r="F150" i="28" s="1"/>
  <c r="J53" i="27"/>
  <c r="J52" i="27" s="1"/>
  <c r="J57" i="27" s="1"/>
  <c r="J58" i="27" s="1"/>
  <c r="J19" i="27"/>
  <c r="J33" i="27" s="1"/>
  <c r="J34" i="27" s="1"/>
  <c r="P55" i="27"/>
  <c r="M57" i="27"/>
  <c r="M58" i="27" s="1"/>
  <c r="Q32" i="45"/>
  <c r="H88" i="28"/>
  <c r="E64" i="28"/>
  <c r="M149" i="28"/>
  <c r="Q56" i="45"/>
  <c r="P50" i="27"/>
  <c r="N49" i="28"/>
  <c r="N57" i="28" s="1"/>
  <c r="J135" i="28" l="1"/>
  <c r="I138" i="28"/>
  <c r="I145" i="28" s="1"/>
  <c r="I150" i="28" s="1"/>
  <c r="I90" i="28"/>
  <c r="I92" i="28" s="1"/>
  <c r="I121" i="28" s="1"/>
  <c r="H138" i="28"/>
  <c r="H145" i="28" s="1"/>
  <c r="H150" i="28" s="1"/>
  <c r="H90" i="28"/>
  <c r="H92" i="28" s="1"/>
  <c r="H121" i="28" s="1"/>
  <c r="D45" i="27"/>
  <c r="P40" i="27"/>
  <c r="L90" i="28"/>
  <c r="L92" i="28" s="1"/>
  <c r="L121" i="28" s="1"/>
  <c r="L135" i="28"/>
  <c r="L145" i="28" s="1"/>
  <c r="L150" i="28" s="1"/>
  <c r="K138" i="28"/>
  <c r="K145" i="28" s="1"/>
  <c r="K150" i="28" s="1"/>
  <c r="K90" i="28"/>
  <c r="K92" i="28" s="1"/>
  <c r="K121" i="28" s="1"/>
  <c r="N64" i="28"/>
  <c r="N139" i="28"/>
  <c r="E90" i="28"/>
  <c r="E92" i="28" s="1"/>
  <c r="E121" i="28" s="1"/>
  <c r="E138" i="28"/>
  <c r="E145" i="28" s="1"/>
  <c r="E150" i="28" s="1"/>
  <c r="J64" i="28"/>
  <c r="J138" i="28" s="1"/>
  <c r="O135" i="28"/>
  <c r="O145" i="28" s="1"/>
  <c r="O150" i="28" s="1"/>
  <c r="O90" i="28"/>
  <c r="O92" i="28" s="1"/>
  <c r="O121" i="28" s="1"/>
  <c r="D139" i="28"/>
  <c r="D64" i="28"/>
  <c r="M138" i="28"/>
  <c r="M145" i="28" s="1"/>
  <c r="M150" i="28" s="1"/>
  <c r="M90" i="28"/>
  <c r="M92" i="28" s="1"/>
  <c r="M121" i="28" s="1"/>
  <c r="E58" i="27"/>
  <c r="E72" i="27"/>
  <c r="E74" i="27" s="1"/>
  <c r="P48" i="27"/>
  <c r="P72" i="27" s="1"/>
  <c r="P74" i="27" s="1"/>
  <c r="D53" i="27"/>
  <c r="D19" i="27"/>
  <c r="P24" i="27"/>
  <c r="P139" i="28"/>
  <c r="P64" i="28"/>
  <c r="P138" i="28" l="1"/>
  <c r="P145" i="28" s="1"/>
  <c r="P150" i="28" s="1"/>
  <c r="P90" i="28"/>
  <c r="P92" i="28" s="1"/>
  <c r="P121" i="28" s="1"/>
  <c r="D52" i="27"/>
  <c r="P53" i="27"/>
  <c r="P45" i="27"/>
  <c r="D46" i="27"/>
  <c r="P46" i="27" s="1"/>
  <c r="D138" i="28"/>
  <c r="D90" i="28"/>
  <c r="J145" i="28"/>
  <c r="J150" i="28" s="1"/>
  <c r="N138" i="28"/>
  <c r="N145" i="28" s="1"/>
  <c r="N150" i="28" s="1"/>
  <c r="N90" i="28"/>
  <c r="N92" i="28" s="1"/>
  <c r="N121" i="28" s="1"/>
  <c r="J90" i="28"/>
  <c r="J92" i="28" s="1"/>
  <c r="J121" i="28" s="1"/>
  <c r="D33" i="27"/>
  <c r="P19" i="27"/>
  <c r="P52" i="27" l="1"/>
  <c r="D57" i="27"/>
  <c r="P33" i="27"/>
  <c r="D34" i="27"/>
  <c r="P34" i="27" s="1"/>
  <c r="P57" i="27" l="1"/>
  <c r="D58" i="27"/>
  <c r="P58" i="27" s="1"/>
</calcChain>
</file>

<file path=xl/sharedStrings.xml><?xml version="1.0" encoding="utf-8"?>
<sst xmlns="http://schemas.openxmlformats.org/spreadsheetml/2006/main" count="576" uniqueCount="365">
  <si>
    <t>Редни број</t>
  </si>
  <si>
    <t>АГЕНЦИЈА ЗА ЕНЕРГЕТИКУ РЕПУБЛИКЕ СРБИЈЕ</t>
  </si>
  <si>
    <t xml:space="preserve">Дистрибуција електричне енергије </t>
  </si>
  <si>
    <t>* Телефон:</t>
  </si>
  <si>
    <t>* Телефакс: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</si>
  <si>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</si>
  <si>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</si>
  <si>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>* Електронска пошта:</t>
  </si>
  <si>
    <t>Назив енергетског субјекта:</t>
  </si>
  <si>
    <t>Особа за контакт:</t>
  </si>
  <si>
    <t>Подаци за контакт:</t>
  </si>
  <si>
    <t>Тражени подаци се уносе у ћелије обојене жутом бојом</t>
  </si>
  <si>
    <t>Седиште и адреса:</t>
  </si>
  <si>
    <t>УКУПНО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</si>
  <si>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</si>
  <si>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</si>
  <si>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</si>
  <si>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</si>
  <si>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</si>
  <si>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</si>
  <si>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</si>
  <si>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</si>
  <si>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</si>
  <si>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</si>
  <si>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</si>
  <si>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</si>
  <si>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3</t>
  </si>
  <si>
    <t>1.1</t>
  </si>
  <si>
    <t>1.2</t>
  </si>
  <si>
    <t>1.3</t>
  </si>
  <si>
    <t>1.4</t>
  </si>
  <si>
    <t>1.5</t>
  </si>
  <si>
    <t>3.1</t>
  </si>
  <si>
    <t>3.2</t>
  </si>
  <si>
    <t>MWh</t>
  </si>
  <si>
    <t>2</t>
  </si>
  <si>
    <t>2.1</t>
  </si>
  <si>
    <t>2.2</t>
  </si>
  <si>
    <t>2.3</t>
  </si>
  <si>
    <t>2.4</t>
  </si>
  <si>
    <t>2.5</t>
  </si>
  <si>
    <t>2.6</t>
  </si>
  <si>
    <t>MW</t>
  </si>
  <si>
    <t>1</t>
  </si>
  <si>
    <t>Датум обраде:</t>
  </si>
  <si>
    <t>Агенција за енергетику Републике Србије</t>
  </si>
  <si>
    <t>Прикупљање података - електрична енергија - техничко-енергетски подаци</t>
  </si>
  <si>
    <t>Редни</t>
  </si>
  <si>
    <t>Назив</t>
  </si>
  <si>
    <t>Количине активне енергије по месецима у [GWh]</t>
  </si>
  <si>
    <t>број</t>
  </si>
  <si>
    <t>[GWh]</t>
  </si>
  <si>
    <t>ПД ХЕ Ђердап</t>
  </si>
  <si>
    <t>ПД Дринско-Лимске ХЕ</t>
  </si>
  <si>
    <t>6.2.1</t>
  </si>
  <si>
    <t>Пумпање РХЕ Бајина Башта</t>
  </si>
  <si>
    <t>6.2.2</t>
  </si>
  <si>
    <t>Пумпање ПАП Лисина</t>
  </si>
  <si>
    <t>Укупно пумпање</t>
  </si>
  <si>
    <t>7.1.1</t>
  </si>
  <si>
    <t>7.1.2</t>
  </si>
  <si>
    <t>УНМИК од других</t>
  </si>
  <si>
    <t>УНМИК за друге</t>
  </si>
  <si>
    <t>Расположиве снаге на прагу преноса по месецима у [MW]</t>
  </si>
  <si>
    <t>[MW]</t>
  </si>
  <si>
    <t>Примарна</t>
  </si>
  <si>
    <t>Секундарна</t>
  </si>
  <si>
    <t>Терцијарна</t>
  </si>
  <si>
    <t>Из других извора</t>
  </si>
  <si>
    <t>ХЕ Газиводе</t>
  </si>
  <si>
    <t>ТЕ Косово А</t>
  </si>
  <si>
    <t>ТЕ Косово Б</t>
  </si>
  <si>
    <t>ТЕ и ХЕ на КиМ</t>
  </si>
  <si>
    <t>Расположива снага на КиМ</t>
  </si>
  <si>
    <t>Једин. мере</t>
  </si>
  <si>
    <t>Количине по месецима и укупно</t>
  </si>
  <si>
    <t>I - XII</t>
  </si>
  <si>
    <t xml:space="preserve">Активна енергија </t>
  </si>
  <si>
    <t>Mvarh</t>
  </si>
  <si>
    <t>УКУПНО СРБИЈА</t>
  </si>
  <si>
    <t>Укупно проточне ХЕ</t>
  </si>
  <si>
    <t>Укупно акумулационе ХЕ</t>
  </si>
  <si>
    <t>Укупно ТЕ-ТО</t>
  </si>
  <si>
    <t>Номин. сн. на прагу преноса</t>
  </si>
  <si>
    <t>ХЕ Ђердап 1</t>
  </si>
  <si>
    <t>ХЕ Ђердап 2</t>
  </si>
  <si>
    <t>ХЕ Бајина Башта</t>
  </si>
  <si>
    <t>ХЕ Зворник</t>
  </si>
  <si>
    <t>ХЕ Потпећ</t>
  </si>
  <si>
    <t>ХЕ Увац</t>
  </si>
  <si>
    <t>ХЕ Кокин Брод</t>
  </si>
  <si>
    <t>ХЕ Бистрица</t>
  </si>
  <si>
    <t>РХЕ Бајина Башта</t>
  </si>
  <si>
    <t>Власинске ХЕ</t>
  </si>
  <si>
    <t>ХЕ Пирот</t>
  </si>
  <si>
    <t>УКУПНО ХЕ ЕПС-а без КиМ</t>
  </si>
  <si>
    <t>ТЕ Колубара</t>
  </si>
  <si>
    <t>6.1.1</t>
  </si>
  <si>
    <t>ТЕ Колубара 1</t>
  </si>
  <si>
    <t>6.1.2</t>
  </si>
  <si>
    <t>ТЕ Колубара 2</t>
  </si>
  <si>
    <t>6.1.3</t>
  </si>
  <si>
    <t>ТЕ Колубара 3</t>
  </si>
  <si>
    <t>6.1.4</t>
  </si>
  <si>
    <t>ТЕ Колубара 4</t>
  </si>
  <si>
    <t>6.1.5</t>
  </si>
  <si>
    <t>ТЕ Колубара 5</t>
  </si>
  <si>
    <t>ТЕ Н.Тесла А</t>
  </si>
  <si>
    <t>ТЕ Н.Тесла А1</t>
  </si>
  <si>
    <t>ТЕ Н.Тесла А2</t>
  </si>
  <si>
    <t>6.2.3</t>
  </si>
  <si>
    <t>ТЕ Н.Тесла А3</t>
  </si>
  <si>
    <t>6.2.4</t>
  </si>
  <si>
    <t>ТЕ Н.Тесла А4</t>
  </si>
  <si>
    <t>6.2.5</t>
  </si>
  <si>
    <t>ТЕ Н.Тесла А5</t>
  </si>
  <si>
    <t>6.2.6</t>
  </si>
  <si>
    <t>ТЕ Н.Тесла А6</t>
  </si>
  <si>
    <t>ТЕ Н.Тесла Б</t>
  </si>
  <si>
    <t>6.3.1</t>
  </si>
  <si>
    <t>ТЕ Н.Тесла Б1</t>
  </si>
  <si>
    <t>6.3.2</t>
  </si>
  <si>
    <t>ТЕ Н.Тесла Б2</t>
  </si>
  <si>
    <t>ТЕ Морава</t>
  </si>
  <si>
    <t>ТЕ Костолац А</t>
  </si>
  <si>
    <t>ТЕ Костолац А1</t>
  </si>
  <si>
    <t>ТЕ Костолац А2</t>
  </si>
  <si>
    <t>ТЕ Костолац Б</t>
  </si>
  <si>
    <t>7.2.1</t>
  </si>
  <si>
    <t>ТЕ Костолац Б1</t>
  </si>
  <si>
    <t>7.2.2</t>
  </si>
  <si>
    <t>ТЕ Костолац Б2</t>
  </si>
  <si>
    <t>Укупно ТЕ на угаљ без КиМ</t>
  </si>
  <si>
    <t>ТЕ-ТО Нови Сад</t>
  </si>
  <si>
    <t>9.1.1</t>
  </si>
  <si>
    <t>ТЕ-ТО Нови Сад А1</t>
  </si>
  <si>
    <t>9.1.2</t>
  </si>
  <si>
    <t>ТЕ-ТО Нови Сад А2</t>
  </si>
  <si>
    <t>ТЕ-ТО Зрењанин</t>
  </si>
  <si>
    <t>Укупно ТЕ ЕПС-а без КиМ</t>
  </si>
  <si>
    <t>Потребе - макс. мес. снага КиМ</t>
  </si>
  <si>
    <t>6.1</t>
  </si>
  <si>
    <t>6.2</t>
  </si>
  <si>
    <t>6.3</t>
  </si>
  <si>
    <t>6.4</t>
  </si>
  <si>
    <t>7.1</t>
  </si>
  <si>
    <t>7.2</t>
  </si>
  <si>
    <t>9.1</t>
  </si>
  <si>
    <t>9.2</t>
  </si>
  <si>
    <t>7.3</t>
  </si>
  <si>
    <t xml:space="preserve">Укупна реактивна енергија </t>
  </si>
  <si>
    <r>
      <t>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</si>
  <si>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r>
      <t>Прекомерна 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</si>
  <si>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t>13</t>
  </si>
  <si>
    <t>Укупна снага - испорука суседним системима</t>
  </si>
  <si>
    <t>19</t>
  </si>
  <si>
    <t>Напомена: за прогнозирано максимално сатно оптерећење у месецу и ангажовање електрана је сагласно расположивости за трећу среду у месецу</t>
  </si>
  <si>
    <t xml:space="preserve">Напомене: </t>
  </si>
  <si>
    <t>Преузето од произвођача</t>
  </si>
  <si>
    <t xml:space="preserve">  - Виша тарифа</t>
  </si>
  <si>
    <t xml:space="preserve">  - Нижа тарифа</t>
  </si>
  <si>
    <t>Назив табеле</t>
  </si>
  <si>
    <t>Рок за достављање података Агенцији</t>
  </si>
  <si>
    <t>Форма у којој се доставља</t>
  </si>
  <si>
    <t>Електронски</t>
  </si>
  <si>
    <t>ПРЕГЛЕД ТАБЕЛА ЗА ДОСТАВЉАЊЕ ИНФОРМАЦИЈА</t>
  </si>
  <si>
    <t>А</t>
  </si>
  <si>
    <t>УЛАЗ У ПРЕНОСНИ СИСТЕМ - без КиМ</t>
  </si>
  <si>
    <t>ИЗЛАЗ ИЗ ПРЕНОСНОГ СИСТЕМА - без КиМ</t>
  </si>
  <si>
    <t>Б</t>
  </si>
  <si>
    <t>Преузето од УНМИК</t>
  </si>
  <si>
    <t>Испорука за УНМИК</t>
  </si>
  <si>
    <t>Укупно улаз</t>
  </si>
  <si>
    <t>Укупно излаз</t>
  </si>
  <si>
    <t>В</t>
  </si>
  <si>
    <t>КОСОВО и МЕТОХИЈА</t>
  </si>
  <si>
    <t>Производња на КиМ</t>
  </si>
  <si>
    <t>Преузето из суседних система (интеркон. ДВ - КиМ)</t>
  </si>
  <si>
    <t>Преузето из суседних система (интерк. ДВ - Србија без КиМ)</t>
  </si>
  <si>
    <t>Испорука суседним системима (интерк. ДВ - Србија без КиМ)</t>
  </si>
  <si>
    <t>Бруто конзум на КиМ</t>
  </si>
  <si>
    <t>Испорука суседним системима (интерк. ДВ - КиМ)</t>
  </si>
  <si>
    <t>Г</t>
  </si>
  <si>
    <t>Преузето из суседних система (сви интерконективни ДВ)</t>
  </si>
  <si>
    <t>Испорука суседним системима (сви интерконективни ДВ)</t>
  </si>
  <si>
    <t>ВИШАК (+) МАЊАК (-) - без КиМ</t>
  </si>
  <si>
    <t>ВИШАК (+) МАЊАК (-) - само КиМ</t>
  </si>
  <si>
    <t>ВИШАК (+) МАЊАК (-) - Србија</t>
  </si>
  <si>
    <t>ПД ТЕНТ</t>
  </si>
  <si>
    <t>ПД Панонске ТЕ-ТО</t>
  </si>
  <si>
    <t>ПД ТЕ-КО Костолац</t>
  </si>
  <si>
    <t>Снага - преузето из суседних система</t>
  </si>
  <si>
    <t>СНАГА КОРИСНИКА - СРБИЈА без КиМ</t>
  </si>
  <si>
    <t>ТЕРМОЕЛЕКТРАНЕ - СРБИЈА без КиМ</t>
  </si>
  <si>
    <t>ХИДРОЕЛЕКТРАНЕ - СРБИЈА без КиМ</t>
  </si>
  <si>
    <t>Д</t>
  </si>
  <si>
    <t>СИСТЕМСКЕ УСЛУГЕ - СРБИЈА без КиМ</t>
  </si>
  <si>
    <t>Ђ</t>
  </si>
  <si>
    <t>СНАГА УКУПНО ПОТРЕБЕ - СРБИЈА без КиМ</t>
  </si>
  <si>
    <t>Максимална месечна снага корисника</t>
  </si>
  <si>
    <t>Е</t>
  </si>
  <si>
    <t>Захтев ЕМС-а губици снаге преноса на КиМ</t>
  </si>
  <si>
    <t>Максимална месечна снага потрошње на КиМ</t>
  </si>
  <si>
    <t>Ж</t>
  </si>
  <si>
    <t>ВИШАК (+) МАЊАК (-) - СРБИЈА</t>
  </si>
  <si>
    <t>УКУПНО РАСПОЛОЖИВА СНАГА - СРБИЈА без КиМ</t>
  </si>
  <si>
    <t>РАСПОЛОЖИВА СНАГА без КиМ</t>
  </si>
  <si>
    <t>УКУПНО ПОТРЕБЕ - макс. мес. снага без КиМ</t>
  </si>
  <si>
    <t>Захтев ЕМС-а губици снаге преноса без КиМ</t>
  </si>
  <si>
    <t>ЖЕЛЕЗНИЦА СРБИЈЕ</t>
  </si>
  <si>
    <t>ПРОИЗВОДНИ КАПАЦИТЕТИ ЗА ПОТРЕБЕ ПРОИЗВОДЊЕ</t>
  </si>
  <si>
    <t>ПУМПНО АКУМУЛАЦИОНА ПОСТРОЈЕЊА</t>
  </si>
  <si>
    <t>Преузето из преносног система ван територије КиМ</t>
  </si>
  <si>
    <t>Испорука за преносни систем ван територије КиМ</t>
  </si>
  <si>
    <t>Укупно хидроелектране</t>
  </si>
  <si>
    <t>Проточне ХЕ</t>
  </si>
  <si>
    <t>Акумулационе ХЕ</t>
  </si>
  <si>
    <t>Укупно термоелектране</t>
  </si>
  <si>
    <t>ТЕ на угаљ</t>
  </si>
  <si>
    <t>ТЕ-ТО</t>
  </si>
  <si>
    <t>Укупно преузета снага из суседних система</t>
  </si>
  <si>
    <t>Укупна максимална месечна снага корисника</t>
  </si>
  <si>
    <t>Захтев ЕМС-а - снага губитака преносне мреже</t>
  </si>
  <si>
    <t>УКУПНО - РАСПОЛОЖИВИ КАПАЦИТЕТ</t>
  </si>
  <si>
    <t>УКУПНО - МАКСИМАЛНА МЕСЕЧНА СНАГА</t>
  </si>
  <si>
    <t>ИСПОРУКА/ПРИЈЕМ ПРЕКО ДИСТРИБУТИВНЕ МРЕЖЕ</t>
  </si>
  <si>
    <t>31. октобар - 
за наредну годину</t>
  </si>
  <si>
    <t>ГУБИЦИ У ПРЕНОСНОЈ МРЕЖИ</t>
  </si>
  <si>
    <t>ЕМС - укупно Србија</t>
  </si>
  <si>
    <t>20.1</t>
  </si>
  <si>
    <t>УЛАЗ У ПРЕНОСНИ СИСТЕМ - са КиМ</t>
  </si>
  <si>
    <t>20.2</t>
  </si>
  <si>
    <t>20.3</t>
  </si>
  <si>
    <t>Година за коју се достављају подаци:</t>
  </si>
  <si>
    <t>Одобрена снага</t>
  </si>
  <si>
    <t>Прекомерна снага</t>
  </si>
  <si>
    <t>Измерена месечна максимална снага</t>
  </si>
  <si>
    <t>Број мерних места</t>
  </si>
  <si>
    <t>4</t>
  </si>
  <si>
    <t>4.1</t>
  </si>
  <si>
    <t>4.2</t>
  </si>
  <si>
    <t>Елементи - мерени и по тарифама</t>
  </si>
  <si>
    <t xml:space="preserve">Укупно дистрибуције </t>
  </si>
  <si>
    <t>Купац на тржишту ел.ен. Железница Србије</t>
  </si>
  <si>
    <t>Купци на тржишту ел.енергије (без Железница Србије)</t>
  </si>
  <si>
    <t>Испоруке корисницима (осим крајњим купцима на преносу)</t>
  </si>
  <si>
    <t>Испорука крајњим купцима на преносу (са Жел. Србије)</t>
  </si>
  <si>
    <t>Макс. мес. сн. (ЕД+потребе ЕПС)</t>
  </si>
  <si>
    <t>Макс. мес. снага купаца на преносу (са Жел. Србије)</t>
  </si>
  <si>
    <t>Укупно максимална снага суседним системима</t>
  </si>
  <si>
    <t>ЕТ-3-5.1</t>
  </si>
  <si>
    <t>ЕТ-3-6</t>
  </si>
  <si>
    <t>ЕТ-3-7.1</t>
  </si>
  <si>
    <t>БИЛАНС ЕЛЕКТРИЧНЕ ЕНЕРГИЈЕ ЗА год ГОДИНУ</t>
  </si>
  <si>
    <t>БИЛАНС СНАГА ЗА САТ МАКСИМАЛНОГ ОПТЕРЕЋЕЊА У МЕСЕЦУ ЗА год ГОДИНУ</t>
  </si>
  <si>
    <t>БИЛАНС ИСПОРУКЕ ПО ТАРИФНИМ ЕЛЕМЕНТИМА ЗА год ГОДИНУ</t>
  </si>
  <si>
    <t>ЕЛЕКТРОДИСТРИБУЦИЈЕ</t>
  </si>
  <si>
    <t>КРАЈЊИ КУПЦИ НА ПРЕНОСНОМ СИСТЕМУ (без Железнице Србије)</t>
  </si>
  <si>
    <t>Преузето из дистрибутивног система</t>
  </si>
  <si>
    <t>11.2</t>
  </si>
  <si>
    <t>11.1</t>
  </si>
  <si>
    <t>11.3</t>
  </si>
  <si>
    <t>12.1</t>
  </si>
  <si>
    <t>12.2</t>
  </si>
  <si>
    <t>12.3</t>
  </si>
  <si>
    <t>Потребе осталих произвођача (преко тсф. опште групе)</t>
  </si>
  <si>
    <t>Укупно за потребе електрана</t>
  </si>
  <si>
    <t>Ветроелектране</t>
  </si>
  <si>
    <t>Остали произвођачи</t>
  </si>
  <si>
    <t>12</t>
  </si>
  <si>
    <t>Укупно ветроелектарне</t>
  </si>
  <si>
    <t>15</t>
  </si>
  <si>
    <t>Соларне електране</t>
  </si>
  <si>
    <t>Соларна електрана 1</t>
  </si>
  <si>
    <t>Соларна електрана 2</t>
  </si>
  <si>
    <t>Соларна електрана 3</t>
  </si>
  <si>
    <t>16</t>
  </si>
  <si>
    <t>Укупно соларне електране</t>
  </si>
  <si>
    <t>17</t>
  </si>
  <si>
    <t>Остале електране</t>
  </si>
  <si>
    <t>18</t>
  </si>
  <si>
    <t>14</t>
  </si>
  <si>
    <t>20</t>
  </si>
  <si>
    <t>21</t>
  </si>
  <si>
    <t>22</t>
  </si>
  <si>
    <t>23</t>
  </si>
  <si>
    <t>23.1</t>
  </si>
  <si>
    <t>23.2</t>
  </si>
  <si>
    <t>24</t>
  </si>
  <si>
    <t>24.1</t>
  </si>
  <si>
    <t>24.2</t>
  </si>
  <si>
    <t>24.3</t>
  </si>
  <si>
    <t>24.4</t>
  </si>
  <si>
    <t>24.5</t>
  </si>
  <si>
    <t>25</t>
  </si>
  <si>
    <t>26</t>
  </si>
  <si>
    <t>27</t>
  </si>
  <si>
    <t>28</t>
  </si>
  <si>
    <t>29</t>
  </si>
  <si>
    <t>Укупна расположива снага из електарна без КиМ</t>
  </si>
  <si>
    <t>Укупна расположива снага осталих произвођача без КиМ</t>
  </si>
  <si>
    <t>Укупно затворени дистрибутивни системи</t>
  </si>
  <si>
    <t>2.5.1</t>
  </si>
  <si>
    <t>2.5.2</t>
  </si>
  <si>
    <t>2.5.3</t>
  </si>
  <si>
    <t>2.5.3.1</t>
  </si>
  <si>
    <t>2.5.3.2</t>
  </si>
  <si>
    <t>2.7</t>
  </si>
  <si>
    <t>ЕМС АД - Губици у преносној мрежи без КиМ</t>
  </si>
  <si>
    <t>Укупно излаз и губици ЕМС АД без КиМ</t>
  </si>
  <si>
    <t>ЕМС АД - Губици преноса на КиМ /процена/</t>
  </si>
  <si>
    <t>Укупно излаз и губици ЕМС АД на КиМ</t>
  </si>
  <si>
    <t>ЕМС АД - Губици у преносној мрежи</t>
  </si>
  <si>
    <t>Укупно излаз и губици ЕМС АД</t>
  </si>
  <si>
    <t>ЕМС АД - без КиМ</t>
  </si>
  <si>
    <t>ЗАТВОРЕНИ ДИСТРИБУТИВНИ СИСТЕМИ</t>
  </si>
  <si>
    <t>ТЕ-ТО Панчево</t>
  </si>
  <si>
    <t>25.1</t>
  </si>
  <si>
    <t>25.2</t>
  </si>
  <si>
    <t>25.3</t>
  </si>
  <si>
    <t>25.4</t>
  </si>
  <si>
    <t>25.5</t>
  </si>
  <si>
    <t>30</t>
  </si>
  <si>
    <t>Пријем из КиМ</t>
  </si>
  <si>
    <t>21.1</t>
  </si>
  <si>
    <t>21.2</t>
  </si>
  <si>
    <t>21.3</t>
  </si>
  <si>
    <t>7.2.3</t>
  </si>
  <si>
    <t>ТЕ Костолац Б3</t>
  </si>
  <si>
    <t>ТЕ-ТО Винча</t>
  </si>
  <si>
    <t>14.1</t>
  </si>
  <si>
    <t>14.2</t>
  </si>
  <si>
    <t>14.3</t>
  </si>
  <si>
    <t>14.4</t>
  </si>
  <si>
    <t>16.1</t>
  </si>
  <si>
    <t>16.2</t>
  </si>
  <si>
    <t>16.3</t>
  </si>
  <si>
    <t>26.1</t>
  </si>
  <si>
    <t>26.2</t>
  </si>
  <si>
    <t>26.3</t>
  </si>
  <si>
    <t>26.4</t>
  </si>
  <si>
    <t>26.6</t>
  </si>
  <si>
    <t>26.5</t>
  </si>
  <si>
    <t>31</t>
  </si>
  <si>
    <t>Испорука суседним дистрибутивним системима (без КиМ)</t>
  </si>
  <si>
    <t>Пријем из суседних дистрибутивних система (без КиМ)</t>
  </si>
  <si>
    <t>Испорука за КиМ</t>
  </si>
  <si>
    <t>14.5</t>
  </si>
  <si>
    <t>14.6</t>
  </si>
  <si>
    <t>Ветроелектрана Алибунар</t>
  </si>
  <si>
    <t>Ветроелектрана Ковачица</t>
  </si>
  <si>
    <t>Ветроелектрана Кошава</t>
  </si>
  <si>
    <t>Ветроелектрана Кривача</t>
  </si>
  <si>
    <t>Ветроелектрана Костолац</t>
  </si>
  <si>
    <t>14.7</t>
  </si>
  <si>
    <t>Ветроелектрана Пупин</t>
  </si>
  <si>
    <t>14.8</t>
  </si>
  <si>
    <t>14.9</t>
  </si>
  <si>
    <t>Ветроелектрана Чибук 2</t>
  </si>
  <si>
    <t>Ветроелектрана Чибук 1</t>
  </si>
  <si>
    <t>Укупно ветроелектране</t>
  </si>
  <si>
    <t>Ветроелектрана Кошава 1</t>
  </si>
  <si>
    <t>14.10</t>
  </si>
  <si>
    <t>Ветроелектрана Црни Врх</t>
  </si>
  <si>
    <t>Потребе ХЕ, TE и ВЕ ЕПС АД (преко тсф. опште групе)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</si>
</sst>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#,##0.0"/>
  </numFmts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Helv"/>
    </font>
    <font>
      <sz val="12"/>
      <color indexed="18"/>
      <name val="Arial Narrow"/>
      <family val="2"/>
    </font>
    <font>
      <sz val="10"/>
      <color indexed="18"/>
      <name val="Arial Narrow"/>
      <family val="2"/>
    </font>
    <font>
      <sz val="10"/>
      <name val="Arial Narrow"/>
      <family val="2"/>
    </font>
    <font>
      <sz val="10"/>
      <color indexed="18"/>
      <name val="Arial Narrow"/>
      <family val="2"/>
      <charset val="204"/>
    </font>
    <font>
      <b/>
      <sz val="10"/>
      <color indexed="18"/>
      <name val="Arial Narrow"/>
      <family val="2"/>
      <charset val="204"/>
    </font>
    <font>
      <sz val="10"/>
      <color indexed="18"/>
      <name val="Arial"/>
      <family val="2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2"/>
      <name val="Times New Roman"/>
      <family val="1"/>
    </font>
    <font>
      <sz val="10"/>
      <color indexed="18"/>
      <name val="Symbol"/>
      <family val="1"/>
      <charset val="2"/>
    </font>
    <font>
      <sz val="10"/>
      <color indexed="18"/>
      <name val="Arial Narrow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 Narrow"/>
      <family val="2"/>
    </font>
    <font>
      <sz val="10"/>
      <color rgb="FF002060"/>
      <name val="Arial Narrow"/>
      <family val="2"/>
      <charset val="204"/>
    </font>
    <font>
      <sz val="10"/>
      <color rgb="FF00008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2" fillId="0" borderId="0"/>
    <xf numFmtId="164" fontId="3" fillId="0" borderId="0"/>
  </cellStyleXfs>
  <cellXfs count="400">
    <xf numFmtId="0" fontId="0" fillId="0" borderId="0" xfId="0"/>
    <xf numFmtId="49" fontId="5" fillId="2" borderId="0" xfId="0" applyNumberFormat="1" applyFont="1" applyFill="1"/>
    <xf numFmtId="49" fontId="4" fillId="2" borderId="0" xfId="0" applyNumberFormat="1" applyFont="1" applyFill="1"/>
    <xf numFmtId="49" fontId="5" fillId="0" borderId="0" xfId="0" applyNumberFormat="1" applyFont="1"/>
    <xf numFmtId="49" fontId="6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1" fontId="10" fillId="2" borderId="0" xfId="0" applyNumberFormat="1" applyFont="1" applyFill="1"/>
    <xf numFmtId="0" fontId="7" fillId="2" borderId="1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0" fontId="5" fillId="2" borderId="12" xfId="3" applyFont="1" applyFill="1" applyBorder="1"/>
    <xf numFmtId="0" fontId="5" fillId="2" borderId="13" xfId="3" applyFont="1" applyFill="1" applyBorder="1" applyAlignment="1">
      <alignment horizontal="center"/>
    </xf>
    <xf numFmtId="3" fontId="5" fillId="2" borderId="13" xfId="3" applyNumberFormat="1" applyFont="1" applyFill="1" applyBorder="1" applyAlignment="1">
      <alignment horizontal="right" vertical="center"/>
    </xf>
    <xf numFmtId="3" fontId="5" fillId="2" borderId="14" xfId="3" applyNumberFormat="1" applyFont="1" applyFill="1" applyBorder="1" applyAlignment="1">
      <alignment horizontal="right" vertical="center"/>
    </xf>
    <xf numFmtId="0" fontId="5" fillId="2" borderId="12" xfId="3" applyFont="1" applyFill="1" applyBorder="1" applyAlignment="1">
      <alignment horizontal="center"/>
    </xf>
    <xf numFmtId="0" fontId="5" fillId="2" borderId="15" xfId="3" applyFont="1" applyFill="1" applyBorder="1"/>
    <xf numFmtId="0" fontId="5" fillId="2" borderId="16" xfId="3" applyFont="1" applyFill="1" applyBorder="1" applyAlignment="1">
      <alignment horizontal="center"/>
    </xf>
    <xf numFmtId="3" fontId="5" fillId="2" borderId="17" xfId="3" applyNumberFormat="1" applyFont="1" applyFill="1" applyBorder="1" applyAlignment="1">
      <alignment horizontal="right" vertical="center"/>
    </xf>
    <xf numFmtId="0" fontId="7" fillId="2" borderId="18" xfId="0" applyFont="1" applyFill="1" applyBorder="1"/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/>
    <xf numFmtId="0" fontId="7" fillId="0" borderId="11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2" borderId="20" xfId="0" applyFont="1" applyFill="1" applyBorder="1"/>
    <xf numFmtId="0" fontId="7" fillId="2" borderId="12" xfId="0" applyFont="1" applyFill="1" applyBorder="1"/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3" xfId="0" applyFont="1" applyFill="1" applyBorder="1"/>
    <xf numFmtId="0" fontId="7" fillId="0" borderId="24" xfId="0" applyFont="1" applyBorder="1"/>
    <xf numFmtId="49" fontId="7" fillId="2" borderId="25" xfId="0" applyNumberFormat="1" applyFont="1" applyFill="1" applyBorder="1" applyAlignment="1">
      <alignment horizontal="center"/>
    </xf>
    <xf numFmtId="49" fontId="7" fillId="2" borderId="26" xfId="0" applyNumberFormat="1" applyFont="1" applyFill="1" applyBorder="1" applyAlignment="1">
      <alignment horizontal="center"/>
    </xf>
    <xf numFmtId="49" fontId="7" fillId="2" borderId="27" xfId="0" applyNumberFormat="1" applyFont="1" applyFill="1" applyBorder="1" applyAlignment="1">
      <alignment horizontal="center"/>
    </xf>
    <xf numFmtId="49" fontId="7" fillId="2" borderId="28" xfId="0" applyNumberFormat="1" applyFont="1" applyFill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49" fontId="7" fillId="0" borderId="28" xfId="0" applyNumberFormat="1" applyFont="1" applyBorder="1" applyAlignment="1">
      <alignment horizontal="center"/>
    </xf>
    <xf numFmtId="49" fontId="5" fillId="2" borderId="26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/>
    </xf>
    <xf numFmtId="4" fontId="7" fillId="2" borderId="20" xfId="0" applyNumberFormat="1" applyFont="1" applyFill="1" applyBorder="1" applyAlignment="1">
      <alignment horizontal="center"/>
    </xf>
    <xf numFmtId="4" fontId="7" fillId="2" borderId="33" xfId="0" applyNumberFormat="1" applyFont="1" applyFill="1" applyBorder="1" applyAlignment="1">
      <alignment horizontal="center"/>
    </xf>
    <xf numFmtId="165" fontId="7" fillId="0" borderId="5" xfId="0" applyNumberFormat="1" applyFont="1" applyBorder="1"/>
    <xf numFmtId="165" fontId="7" fillId="0" borderId="32" xfId="0" applyNumberFormat="1" applyFont="1" applyBorder="1" applyAlignment="1">
      <alignment horizontal="right"/>
    </xf>
    <xf numFmtId="165" fontId="7" fillId="0" borderId="9" xfId="0" applyNumberFormat="1" applyFont="1" applyBorder="1" applyAlignment="1">
      <alignment horizontal="right"/>
    </xf>
    <xf numFmtId="165" fontId="7" fillId="0" borderId="33" xfId="0" applyNumberFormat="1" applyFont="1" applyBorder="1" applyAlignment="1">
      <alignment horizontal="right"/>
    </xf>
    <xf numFmtId="165" fontId="7" fillId="0" borderId="34" xfId="0" applyNumberFormat="1" applyFont="1" applyBorder="1"/>
    <xf numFmtId="165" fontId="7" fillId="0" borderId="13" xfId="0" applyNumberFormat="1" applyFont="1" applyBorder="1"/>
    <xf numFmtId="165" fontId="7" fillId="0" borderId="35" xfId="0" applyNumberFormat="1" applyFont="1" applyBorder="1"/>
    <xf numFmtId="165" fontId="7" fillId="0" borderId="36" xfId="0" applyNumberFormat="1" applyFont="1" applyBorder="1"/>
    <xf numFmtId="165" fontId="7" fillId="0" borderId="37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38" xfId="0" applyNumberFormat="1" applyFont="1" applyBorder="1" applyAlignment="1">
      <alignment horizontal="right"/>
    </xf>
    <xf numFmtId="165" fontId="7" fillId="0" borderId="39" xfId="0" applyNumberFormat="1" applyFont="1" applyBorder="1"/>
    <xf numFmtId="165" fontId="8" fillId="0" borderId="5" xfId="0" applyNumberFormat="1" applyFont="1" applyBorder="1"/>
    <xf numFmtId="165" fontId="7" fillId="2" borderId="40" xfId="0" applyNumberFormat="1" applyFont="1" applyFill="1" applyBorder="1" applyAlignment="1">
      <alignment horizontal="right"/>
    </xf>
    <xf numFmtId="165" fontId="7" fillId="2" borderId="8" xfId="0" applyNumberFormat="1" applyFont="1" applyFill="1" applyBorder="1" applyAlignment="1">
      <alignment horizontal="right"/>
    </xf>
    <xf numFmtId="165" fontId="7" fillId="2" borderId="41" xfId="0" applyNumberFormat="1" applyFont="1" applyFill="1" applyBorder="1" applyAlignment="1">
      <alignment horizontal="right"/>
    </xf>
    <xf numFmtId="165" fontId="7" fillId="0" borderId="42" xfId="0" applyNumberFormat="1" applyFont="1" applyBorder="1"/>
    <xf numFmtId="0" fontId="5" fillId="2" borderId="43" xfId="3" applyFont="1" applyFill="1" applyBorder="1"/>
    <xf numFmtId="0" fontId="5" fillId="2" borderId="44" xfId="3" applyFont="1" applyFill="1" applyBorder="1" applyAlignment="1">
      <alignment horizontal="center"/>
    </xf>
    <xf numFmtId="3" fontId="5" fillId="2" borderId="45" xfId="3" applyNumberFormat="1" applyFont="1" applyFill="1" applyBorder="1" applyAlignment="1">
      <alignment horizontal="right" vertical="center"/>
    </xf>
    <xf numFmtId="49" fontId="5" fillId="2" borderId="27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/>
    <xf numFmtId="0" fontId="5" fillId="2" borderId="12" xfId="0" applyFont="1" applyFill="1" applyBorder="1"/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165" fontId="7" fillId="0" borderId="50" xfId="0" applyNumberFormat="1" applyFont="1" applyBorder="1" applyAlignment="1">
      <alignment horizontal="right"/>
    </xf>
    <xf numFmtId="165" fontId="7" fillId="0" borderId="51" xfId="0" applyNumberFormat="1" applyFont="1" applyBorder="1" applyAlignment="1">
      <alignment horizontal="right"/>
    </xf>
    <xf numFmtId="165" fontId="7" fillId="0" borderId="52" xfId="0" applyNumberFormat="1" applyFont="1" applyBorder="1" applyAlignment="1">
      <alignment horizontal="right"/>
    </xf>
    <xf numFmtId="165" fontId="7" fillId="0" borderId="53" xfId="0" applyNumberFormat="1" applyFont="1" applyBorder="1" applyAlignment="1">
      <alignment horizontal="right"/>
    </xf>
    <xf numFmtId="165" fontId="7" fillId="0" borderId="54" xfId="0" applyNumberFormat="1" applyFont="1" applyBorder="1" applyAlignment="1">
      <alignment horizontal="right"/>
    </xf>
    <xf numFmtId="165" fontId="7" fillId="0" borderId="55" xfId="0" applyNumberFormat="1" applyFont="1" applyBorder="1" applyAlignment="1">
      <alignment horizontal="right"/>
    </xf>
    <xf numFmtId="165" fontId="7" fillId="0" borderId="56" xfId="0" applyNumberFormat="1" applyFont="1" applyBorder="1" applyAlignment="1">
      <alignment horizontal="right"/>
    </xf>
    <xf numFmtId="165" fontId="7" fillId="0" borderId="57" xfId="0" applyNumberFormat="1" applyFont="1" applyBorder="1" applyAlignment="1">
      <alignment horizontal="right"/>
    </xf>
    <xf numFmtId="165" fontId="7" fillId="0" borderId="58" xfId="0" applyNumberFormat="1" applyFont="1" applyBorder="1" applyAlignment="1">
      <alignment horizontal="right"/>
    </xf>
    <xf numFmtId="165" fontId="7" fillId="0" borderId="46" xfId="0" applyNumberFormat="1" applyFont="1" applyBorder="1" applyAlignment="1">
      <alignment horizontal="right"/>
    </xf>
    <xf numFmtId="165" fontId="7" fillId="0" borderId="47" xfId="0" applyNumberFormat="1" applyFont="1" applyBorder="1" applyAlignment="1">
      <alignment horizontal="right"/>
    </xf>
    <xf numFmtId="165" fontId="7" fillId="0" borderId="49" xfId="0" applyNumberFormat="1" applyFont="1" applyBorder="1" applyAlignment="1">
      <alignment horizontal="right"/>
    </xf>
    <xf numFmtId="165" fontId="7" fillId="0" borderId="59" xfId="0" applyNumberFormat="1" applyFont="1" applyBorder="1" applyAlignment="1">
      <alignment horizontal="right"/>
    </xf>
    <xf numFmtId="165" fontId="7" fillId="0" borderId="60" xfId="0" applyNumberFormat="1" applyFont="1" applyBorder="1" applyAlignment="1">
      <alignment horizontal="right"/>
    </xf>
    <xf numFmtId="165" fontId="7" fillId="0" borderId="61" xfId="0" applyNumberFormat="1" applyFont="1" applyBorder="1" applyAlignment="1">
      <alignment horizontal="right"/>
    </xf>
    <xf numFmtId="165" fontId="7" fillId="2" borderId="46" xfId="0" applyNumberFormat="1" applyFont="1" applyFill="1" applyBorder="1" applyAlignment="1">
      <alignment horizontal="right"/>
    </xf>
    <xf numFmtId="165" fontId="7" fillId="2" borderId="47" xfId="0" applyNumberFormat="1" applyFont="1" applyFill="1" applyBorder="1" applyAlignment="1">
      <alignment horizontal="right"/>
    </xf>
    <xf numFmtId="165" fontId="7" fillId="0" borderId="62" xfId="0" applyNumberFormat="1" applyFont="1" applyBorder="1" applyAlignment="1">
      <alignment horizontal="right"/>
    </xf>
    <xf numFmtId="165" fontId="7" fillId="0" borderId="63" xfId="0" applyNumberFormat="1" applyFont="1" applyBorder="1" applyAlignment="1">
      <alignment horizontal="right"/>
    </xf>
    <xf numFmtId="165" fontId="7" fillId="0" borderId="64" xfId="0" applyNumberFormat="1" applyFont="1" applyBorder="1" applyAlignment="1">
      <alignment horizontal="right"/>
    </xf>
    <xf numFmtId="165" fontId="7" fillId="0" borderId="65" xfId="0" applyNumberFormat="1" applyFont="1" applyBorder="1" applyAlignment="1">
      <alignment horizontal="right"/>
    </xf>
    <xf numFmtId="165" fontId="7" fillId="0" borderId="66" xfId="0" applyNumberFormat="1" applyFont="1" applyBorder="1" applyAlignment="1">
      <alignment horizontal="right"/>
    </xf>
    <xf numFmtId="165" fontId="7" fillId="0" borderId="67" xfId="0" applyNumberFormat="1" applyFont="1" applyBorder="1" applyAlignment="1">
      <alignment horizontal="right"/>
    </xf>
    <xf numFmtId="165" fontId="7" fillId="0" borderId="68" xfId="0" applyNumberFormat="1" applyFont="1" applyBorder="1" applyAlignment="1">
      <alignment horizontal="right"/>
    </xf>
    <xf numFmtId="165" fontId="7" fillId="0" borderId="69" xfId="0" applyNumberFormat="1" applyFont="1" applyBorder="1" applyAlignment="1">
      <alignment horizontal="right"/>
    </xf>
    <xf numFmtId="0" fontId="7" fillId="2" borderId="70" xfId="0" applyFont="1" applyFill="1" applyBorder="1"/>
    <xf numFmtId="49" fontId="5" fillId="2" borderId="28" xfId="0" applyNumberFormat="1" applyFont="1" applyFill="1" applyBorder="1" applyAlignment="1">
      <alignment horizontal="center" vertical="center" wrapText="1"/>
    </xf>
    <xf numFmtId="0" fontId="5" fillId="2" borderId="21" xfId="3" applyFont="1" applyFill="1" applyBorder="1"/>
    <xf numFmtId="0" fontId="5" fillId="2" borderId="35" xfId="3" applyFont="1" applyFill="1" applyBorder="1" applyAlignment="1">
      <alignment horizontal="center"/>
    </xf>
    <xf numFmtId="3" fontId="5" fillId="2" borderId="71" xfId="3" applyNumberFormat="1" applyFont="1" applyFill="1" applyBorder="1" applyAlignment="1">
      <alignment horizontal="right" vertical="center"/>
    </xf>
    <xf numFmtId="0" fontId="5" fillId="2" borderId="36" xfId="3" applyFont="1" applyFill="1" applyBorder="1" applyAlignment="1">
      <alignment horizontal="center"/>
    </xf>
    <xf numFmtId="0" fontId="5" fillId="2" borderId="72" xfId="3" applyFont="1" applyFill="1" applyBorder="1" applyAlignment="1">
      <alignment horizontal="center"/>
    </xf>
    <xf numFmtId="49" fontId="5" fillId="3" borderId="0" xfId="0" applyNumberFormat="1" applyFont="1" applyFill="1" applyProtection="1">
      <protection locked="0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/>
    <xf numFmtId="0" fontId="7" fillId="2" borderId="26" xfId="0" applyFont="1" applyFill="1" applyBorder="1" applyAlignment="1">
      <alignment horizontal="center"/>
    </xf>
    <xf numFmtId="0" fontId="7" fillId="2" borderId="7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74" xfId="0" applyFont="1" applyFill="1" applyBorder="1" applyAlignment="1">
      <alignment horizontal="center"/>
    </xf>
    <xf numFmtId="165" fontId="7" fillId="3" borderId="34" xfId="0" applyNumberFormat="1" applyFont="1" applyFill="1" applyBorder="1"/>
    <xf numFmtId="165" fontId="7" fillId="3" borderId="59" xfId="0" applyNumberFormat="1" applyFont="1" applyFill="1" applyBorder="1" applyAlignment="1">
      <alignment horizontal="right"/>
    </xf>
    <xf numFmtId="165" fontId="7" fillId="3" borderId="60" xfId="0" applyNumberFormat="1" applyFont="1" applyFill="1" applyBorder="1" applyAlignment="1">
      <alignment horizontal="right"/>
    </xf>
    <xf numFmtId="165" fontId="7" fillId="3" borderId="61" xfId="0" applyNumberFormat="1" applyFont="1" applyFill="1" applyBorder="1" applyAlignment="1">
      <alignment horizontal="right"/>
    </xf>
    <xf numFmtId="165" fontId="7" fillId="3" borderId="13" xfId="0" applyNumberFormat="1" applyFont="1" applyFill="1" applyBorder="1"/>
    <xf numFmtId="165" fontId="7" fillId="3" borderId="50" xfId="0" applyNumberFormat="1" applyFont="1" applyFill="1" applyBorder="1" applyAlignment="1">
      <alignment horizontal="right"/>
    </xf>
    <xf numFmtId="165" fontId="7" fillId="3" borderId="51" xfId="0" applyNumberFormat="1" applyFont="1" applyFill="1" applyBorder="1" applyAlignment="1">
      <alignment horizontal="right"/>
    </xf>
    <xf numFmtId="165" fontId="7" fillId="3" borderId="52" xfId="0" applyNumberFormat="1" applyFont="1" applyFill="1" applyBorder="1" applyAlignment="1">
      <alignment horizontal="right"/>
    </xf>
    <xf numFmtId="165" fontId="7" fillId="3" borderId="56" xfId="0" applyNumberFormat="1" applyFont="1" applyFill="1" applyBorder="1" applyAlignment="1">
      <alignment horizontal="right"/>
    </xf>
    <xf numFmtId="165" fontId="7" fillId="3" borderId="57" xfId="0" applyNumberFormat="1" applyFont="1" applyFill="1" applyBorder="1" applyAlignment="1">
      <alignment horizontal="right"/>
    </xf>
    <xf numFmtId="165" fontId="7" fillId="3" borderId="58" xfId="0" applyNumberFormat="1" applyFont="1" applyFill="1" applyBorder="1" applyAlignment="1">
      <alignment horizontal="right"/>
    </xf>
    <xf numFmtId="165" fontId="7" fillId="3" borderId="75" xfId="0" applyNumberFormat="1" applyFont="1" applyFill="1" applyBorder="1" applyAlignment="1">
      <alignment horizontal="right"/>
    </xf>
    <xf numFmtId="165" fontId="7" fillId="3" borderId="76" xfId="0" applyNumberFormat="1" applyFont="1" applyFill="1" applyBorder="1" applyAlignment="1">
      <alignment horizontal="right"/>
    </xf>
    <xf numFmtId="165" fontId="7" fillId="3" borderId="77" xfId="0" applyNumberFormat="1" applyFont="1" applyFill="1" applyBorder="1" applyAlignment="1">
      <alignment horizontal="right"/>
    </xf>
    <xf numFmtId="165" fontId="7" fillId="3" borderId="46" xfId="0" applyNumberFormat="1" applyFont="1" applyFill="1" applyBorder="1" applyAlignment="1">
      <alignment horizontal="right"/>
    </xf>
    <xf numFmtId="165" fontId="7" fillId="3" borderId="47" xfId="0" applyNumberFormat="1" applyFont="1" applyFill="1" applyBorder="1" applyAlignment="1">
      <alignment horizontal="right"/>
    </xf>
    <xf numFmtId="3" fontId="5" fillId="3" borderId="13" xfId="3" applyNumberFormat="1" applyFont="1" applyFill="1" applyBorder="1" applyAlignment="1">
      <alignment horizontal="right" vertical="center"/>
    </xf>
    <xf numFmtId="3" fontId="5" fillId="3" borderId="35" xfId="3" applyNumberFormat="1" applyFont="1" applyFill="1" applyBorder="1" applyAlignment="1">
      <alignment horizontal="right" vertical="center"/>
    </xf>
    <xf numFmtId="3" fontId="5" fillId="3" borderId="16" xfId="3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 wrapText="1"/>
    </xf>
    <xf numFmtId="0" fontId="6" fillId="0" borderId="27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78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14" fillId="2" borderId="73" xfId="0" applyFont="1" applyFill="1" applyBorder="1" applyAlignment="1">
      <alignment horizontal="center"/>
    </xf>
    <xf numFmtId="0" fontId="14" fillId="2" borderId="8" xfId="0" applyFont="1" applyFill="1" applyBorder="1"/>
    <xf numFmtId="165" fontId="7" fillId="2" borderId="50" xfId="0" applyNumberFormat="1" applyFont="1" applyFill="1" applyBorder="1" applyAlignment="1">
      <alignment horizontal="right"/>
    </xf>
    <xf numFmtId="165" fontId="7" fillId="2" borderId="51" xfId="0" applyNumberFormat="1" applyFont="1" applyFill="1" applyBorder="1" applyAlignment="1">
      <alignment horizontal="right"/>
    </xf>
    <xf numFmtId="165" fontId="7" fillId="2" borderId="79" xfId="0" applyNumberFormat="1" applyFont="1" applyFill="1" applyBorder="1" applyAlignment="1">
      <alignment horizontal="right"/>
    </xf>
    <xf numFmtId="165" fontId="7" fillId="3" borderId="79" xfId="0" applyNumberFormat="1" applyFont="1" applyFill="1" applyBorder="1" applyAlignment="1">
      <alignment horizontal="right"/>
    </xf>
    <xf numFmtId="165" fontId="7" fillId="3" borderId="80" xfId="0" applyNumberFormat="1" applyFont="1" applyFill="1" applyBorder="1" applyAlignment="1">
      <alignment horizontal="right"/>
    </xf>
    <xf numFmtId="165" fontId="7" fillId="2" borderId="32" xfId="0" applyNumberFormat="1" applyFont="1" applyFill="1" applyBorder="1" applyAlignment="1">
      <alignment horizontal="right"/>
    </xf>
    <xf numFmtId="165" fontId="7" fillId="2" borderId="9" xfId="0" applyNumberFormat="1" applyFont="1" applyFill="1" applyBorder="1" applyAlignment="1">
      <alignment horizontal="right"/>
    </xf>
    <xf numFmtId="165" fontId="7" fillId="2" borderId="20" xfId="0" applyNumberFormat="1" applyFont="1" applyFill="1" applyBorder="1" applyAlignment="1">
      <alignment horizontal="right"/>
    </xf>
    <xf numFmtId="165" fontId="7" fillId="3" borderId="48" xfId="0" applyNumberFormat="1" applyFont="1" applyFill="1" applyBorder="1" applyAlignment="1">
      <alignment horizontal="right"/>
    </xf>
    <xf numFmtId="165" fontId="14" fillId="0" borderId="46" xfId="0" applyNumberFormat="1" applyFont="1" applyBorder="1" applyAlignment="1">
      <alignment horizontal="right"/>
    </xf>
    <xf numFmtId="165" fontId="14" fillId="0" borderId="47" xfId="0" applyNumberFormat="1" applyFont="1" applyBorder="1" applyAlignment="1">
      <alignment horizontal="right"/>
    </xf>
    <xf numFmtId="165" fontId="14" fillId="0" borderId="48" xfId="0" applyNumberFormat="1" applyFont="1" applyBorder="1" applyAlignment="1">
      <alignment horizontal="right"/>
    </xf>
    <xf numFmtId="165" fontId="7" fillId="2" borderId="48" xfId="0" applyNumberFormat="1" applyFont="1" applyFill="1" applyBorder="1" applyAlignment="1">
      <alignment horizontal="right"/>
    </xf>
    <xf numFmtId="165" fontId="7" fillId="0" borderId="80" xfId="0" applyNumberFormat="1" applyFont="1" applyBorder="1" applyAlignment="1">
      <alignment horizontal="right"/>
    </xf>
    <xf numFmtId="165" fontId="7" fillId="0" borderId="79" xfId="0" applyNumberFormat="1" applyFont="1" applyBorder="1" applyAlignment="1">
      <alignment horizontal="right"/>
    </xf>
    <xf numFmtId="165" fontId="7" fillId="3" borderId="81" xfId="0" applyNumberFormat="1" applyFont="1" applyFill="1" applyBorder="1" applyAlignment="1">
      <alignment horizontal="right"/>
    </xf>
    <xf numFmtId="165" fontId="7" fillId="2" borderId="82" xfId="0" applyNumberFormat="1" applyFont="1" applyFill="1" applyBorder="1" applyAlignment="1">
      <alignment horizontal="right"/>
    </xf>
    <xf numFmtId="165" fontId="7" fillId="0" borderId="81" xfId="0" applyNumberFormat="1" applyFont="1" applyBorder="1" applyAlignment="1">
      <alignment horizontal="right"/>
    </xf>
    <xf numFmtId="165" fontId="7" fillId="0" borderId="83" xfId="0" applyNumberFormat="1" applyFont="1" applyBorder="1" applyAlignment="1">
      <alignment horizontal="right"/>
    </xf>
    <xf numFmtId="165" fontId="7" fillId="0" borderId="48" xfId="0" applyNumberFormat="1" applyFont="1" applyBorder="1" applyAlignment="1">
      <alignment horizontal="right"/>
    </xf>
    <xf numFmtId="165" fontId="7" fillId="0" borderId="84" xfId="0" applyNumberFormat="1" applyFont="1" applyBorder="1" applyAlignment="1">
      <alignment horizontal="right"/>
    </xf>
    <xf numFmtId="165" fontId="7" fillId="2" borderId="85" xfId="0" applyNumberFormat="1" applyFont="1" applyFill="1" applyBorder="1" applyAlignment="1">
      <alignment horizontal="right"/>
    </xf>
    <xf numFmtId="165" fontId="7" fillId="2" borderId="38" xfId="0" applyNumberFormat="1" applyFont="1" applyFill="1" applyBorder="1" applyAlignment="1">
      <alignment horizontal="right"/>
    </xf>
    <xf numFmtId="165" fontId="7" fillId="2" borderId="33" xfId="0" applyNumberFormat="1" applyFont="1" applyFill="1" applyBorder="1" applyAlignment="1">
      <alignment horizontal="right"/>
    </xf>
    <xf numFmtId="165" fontId="14" fillId="2" borderId="41" xfId="0" applyNumberFormat="1" applyFont="1" applyFill="1" applyBorder="1" applyAlignment="1">
      <alignment horizontal="right"/>
    </xf>
    <xf numFmtId="165" fontId="7" fillId="2" borderId="86" xfId="0" applyNumberFormat="1" applyFont="1" applyFill="1" applyBorder="1" applyAlignment="1">
      <alignment horizontal="right"/>
    </xf>
    <xf numFmtId="165" fontId="7" fillId="2" borderId="4" xfId="0" applyNumberFormat="1" applyFont="1" applyFill="1" applyBorder="1" applyAlignment="1">
      <alignment horizontal="right"/>
    </xf>
    <xf numFmtId="165" fontId="7" fillId="2" borderId="87" xfId="0" applyNumberFormat="1" applyFont="1" applyFill="1" applyBorder="1" applyAlignment="1">
      <alignment horizontal="right"/>
    </xf>
    <xf numFmtId="165" fontId="7" fillId="3" borderId="62" xfId="0" applyNumberFormat="1" applyFont="1" applyFill="1" applyBorder="1" applyAlignment="1">
      <alignment horizontal="right"/>
    </xf>
    <xf numFmtId="165" fontId="7" fillId="3" borderId="63" xfId="0" applyNumberFormat="1" applyFont="1" applyFill="1" applyBorder="1" applyAlignment="1">
      <alignment horizontal="right"/>
    </xf>
    <xf numFmtId="165" fontId="7" fillId="3" borderId="83" xfId="0" applyNumberFormat="1" applyFont="1" applyFill="1" applyBorder="1" applyAlignment="1">
      <alignment horizontal="right"/>
    </xf>
    <xf numFmtId="0" fontId="7" fillId="0" borderId="18" xfId="0" applyFont="1" applyBorder="1"/>
    <xf numFmtId="165" fontId="7" fillId="2" borderId="13" xfId="0" applyNumberFormat="1" applyFont="1" applyFill="1" applyBorder="1" applyAlignment="1">
      <alignment horizontal="right"/>
    </xf>
    <xf numFmtId="165" fontId="7" fillId="2" borderId="5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9" fillId="2" borderId="88" xfId="0" applyFont="1" applyFill="1" applyBorder="1" applyAlignment="1">
      <alignment horizontal="left"/>
    </xf>
    <xf numFmtId="0" fontId="5" fillId="2" borderId="21" xfId="3" applyFont="1" applyFill="1" applyBorder="1" applyAlignment="1">
      <alignment horizontal="center"/>
    </xf>
    <xf numFmtId="49" fontId="5" fillId="2" borderId="29" xfId="0" applyNumberFormat="1" applyFont="1" applyFill="1" applyBorder="1" applyAlignment="1">
      <alignment horizontal="center" vertical="center" wrapText="1"/>
    </xf>
    <xf numFmtId="0" fontId="5" fillId="2" borderId="22" xfId="3" applyFont="1" applyFill="1" applyBorder="1"/>
    <xf numFmtId="0" fontId="5" fillId="2" borderId="34" xfId="3" applyFont="1" applyFill="1" applyBorder="1" applyAlignment="1">
      <alignment horizontal="center"/>
    </xf>
    <xf numFmtId="3" fontId="5" fillId="2" borderId="34" xfId="3" applyNumberFormat="1" applyFont="1" applyFill="1" applyBorder="1" applyAlignment="1">
      <alignment horizontal="right" vertical="center"/>
    </xf>
    <xf numFmtId="3" fontId="5" fillId="2" borderId="89" xfId="3" applyNumberFormat="1" applyFont="1" applyFill="1" applyBorder="1" applyAlignment="1">
      <alignment horizontal="right" vertical="center"/>
    </xf>
    <xf numFmtId="0" fontId="9" fillId="2" borderId="90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4" fontId="7" fillId="0" borderId="59" xfId="0" applyNumberFormat="1" applyFont="1" applyBorder="1" applyAlignment="1">
      <alignment horizontal="right"/>
    </xf>
    <xf numFmtId="4" fontId="7" fillId="0" borderId="60" xfId="0" applyNumberFormat="1" applyFont="1" applyBorder="1" applyAlignment="1">
      <alignment horizontal="right"/>
    </xf>
    <xf numFmtId="4" fontId="7" fillId="0" borderId="80" xfId="0" applyNumberFormat="1" applyFont="1" applyBorder="1" applyAlignment="1">
      <alignment horizontal="right"/>
    </xf>
    <xf numFmtId="4" fontId="7" fillId="0" borderId="38" xfId="0" applyNumberFormat="1" applyFont="1" applyBorder="1" applyAlignment="1">
      <alignment horizontal="right"/>
    </xf>
    <xf numFmtId="4" fontId="7" fillId="0" borderId="91" xfId="0" applyNumberFormat="1" applyFont="1" applyBorder="1" applyAlignment="1">
      <alignment horizontal="right"/>
    </xf>
    <xf numFmtId="0" fontId="6" fillId="0" borderId="2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6" fillId="0" borderId="92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3" fontId="5" fillId="3" borderId="34" xfId="3" applyNumberFormat="1" applyFont="1" applyFill="1" applyBorder="1" applyAlignment="1">
      <alignment horizontal="right" vertical="center"/>
    </xf>
    <xf numFmtId="0" fontId="5" fillId="2" borderId="22" xfId="0" applyFont="1" applyFill="1" applyBorder="1"/>
    <xf numFmtId="4" fontId="5" fillId="2" borderId="14" xfId="3" applyNumberFormat="1" applyFont="1" applyFill="1" applyBorder="1" applyAlignment="1">
      <alignment horizontal="right" vertical="center"/>
    </xf>
    <xf numFmtId="4" fontId="5" fillId="3" borderId="13" xfId="3" applyNumberFormat="1" applyFont="1" applyFill="1" applyBorder="1" applyAlignment="1">
      <alignment horizontal="right" vertical="center"/>
    </xf>
    <xf numFmtId="4" fontId="7" fillId="0" borderId="93" xfId="0" applyNumberFormat="1" applyFont="1" applyBorder="1" applyAlignment="1">
      <alignment horizontal="right"/>
    </xf>
    <xf numFmtId="4" fontId="7" fillId="0" borderId="94" xfId="0" applyNumberFormat="1" applyFont="1" applyBorder="1" applyAlignment="1">
      <alignment horizontal="right"/>
    </xf>
    <xf numFmtId="4" fontId="7" fillId="0" borderId="95" xfId="0" applyNumberFormat="1" applyFont="1" applyBorder="1" applyAlignment="1">
      <alignment horizontal="right"/>
    </xf>
    <xf numFmtId="4" fontId="7" fillId="0" borderId="92" xfId="0" applyNumberFormat="1" applyFont="1" applyBorder="1" applyAlignment="1">
      <alignment horizontal="right"/>
    </xf>
    <xf numFmtId="165" fontId="7" fillId="0" borderId="18" xfId="0" applyNumberFormat="1" applyFont="1" applyBorder="1" applyAlignment="1">
      <alignment horizontal="right"/>
    </xf>
    <xf numFmtId="165" fontId="7" fillId="0" borderId="96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0" fontId="0" fillId="2" borderId="88" xfId="0" applyFill="1" applyBorder="1"/>
    <xf numFmtId="165" fontId="7" fillId="2" borderId="14" xfId="0" applyNumberFormat="1" applyFont="1" applyFill="1" applyBorder="1" applyAlignment="1">
      <alignment horizontal="right"/>
    </xf>
    <xf numFmtId="165" fontId="7" fillId="2" borderId="18" xfId="0" applyNumberFormat="1" applyFont="1" applyFill="1" applyBorder="1" applyAlignment="1">
      <alignment horizontal="right"/>
    </xf>
    <xf numFmtId="165" fontId="7" fillId="2" borderId="96" xfId="0" applyNumberFormat="1" applyFont="1" applyFill="1" applyBorder="1" applyAlignment="1">
      <alignment horizontal="right"/>
    </xf>
    <xf numFmtId="165" fontId="7" fillId="0" borderId="97" xfId="0" applyNumberFormat="1" applyFont="1" applyBorder="1" applyAlignment="1">
      <alignment horizontal="right"/>
    </xf>
    <xf numFmtId="0" fontId="7" fillId="2" borderId="6" xfId="0" applyFont="1" applyFill="1" applyBorder="1" applyAlignment="1">
      <alignment horizontal="left" indent="1"/>
    </xf>
    <xf numFmtId="0" fontId="7" fillId="2" borderId="18" xfId="0" applyFont="1" applyFill="1" applyBorder="1" applyAlignment="1">
      <alignment horizontal="left" indent="1"/>
    </xf>
    <xf numFmtId="0" fontId="7" fillId="2" borderId="7" xfId="0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left" indent="2"/>
    </xf>
    <xf numFmtId="0" fontId="7" fillId="2" borderId="18" xfId="0" applyFont="1" applyFill="1" applyBorder="1" applyAlignment="1">
      <alignment horizontal="left" indent="3"/>
    </xf>
    <xf numFmtId="0" fontId="7" fillId="2" borderId="11" xfId="0" applyFont="1" applyFill="1" applyBorder="1" applyAlignment="1">
      <alignment horizontal="left" indent="1"/>
    </xf>
    <xf numFmtId="0" fontId="7" fillId="2" borderId="92" xfId="0" applyFont="1" applyFill="1" applyBorder="1" applyAlignment="1">
      <alignment horizontal="left" indent="1"/>
    </xf>
    <xf numFmtId="165" fontId="7" fillId="3" borderId="60" xfId="0" applyNumberFormat="1" applyFont="1" applyFill="1" applyBorder="1" applyAlignment="1">
      <alignment horizontal="right" vertical="center"/>
    </xf>
    <xf numFmtId="0" fontId="7" fillId="2" borderId="98" xfId="0" applyFont="1" applyFill="1" applyBorder="1"/>
    <xf numFmtId="165" fontId="7" fillId="3" borderId="51" xfId="0" applyNumberFormat="1" applyFont="1" applyFill="1" applyBorder="1" applyAlignment="1">
      <alignment horizontal="right" vertical="center"/>
    </xf>
    <xf numFmtId="165" fontId="7" fillId="3" borderId="63" xfId="0" applyNumberFormat="1" applyFont="1" applyFill="1" applyBorder="1" applyAlignment="1">
      <alignment horizontal="right" vertical="center"/>
    </xf>
    <xf numFmtId="165" fontId="7" fillId="3" borderId="52" xfId="0" applyNumberFormat="1" applyFont="1" applyFill="1" applyBorder="1" applyAlignment="1">
      <alignment horizontal="right" vertical="center"/>
    </xf>
    <xf numFmtId="165" fontId="7" fillId="3" borderId="61" xfId="0" applyNumberFormat="1" applyFont="1" applyFill="1" applyBorder="1" applyAlignment="1">
      <alignment horizontal="right" vertical="center"/>
    </xf>
    <xf numFmtId="165" fontId="7" fillId="3" borderId="99" xfId="0" applyNumberFormat="1" applyFont="1" applyFill="1" applyBorder="1" applyAlignment="1">
      <alignment horizontal="right" vertical="center"/>
    </xf>
    <xf numFmtId="165" fontId="7" fillId="3" borderId="100" xfId="0" applyNumberFormat="1" applyFont="1" applyFill="1" applyBorder="1" applyAlignment="1">
      <alignment horizontal="right" vertical="center"/>
    </xf>
    <xf numFmtId="165" fontId="7" fillId="3" borderId="101" xfId="0" applyNumberFormat="1" applyFont="1" applyFill="1" applyBorder="1" applyAlignment="1">
      <alignment horizontal="right" vertical="center"/>
    </xf>
    <xf numFmtId="165" fontId="7" fillId="3" borderId="102" xfId="0" applyNumberFormat="1" applyFont="1" applyFill="1" applyBorder="1" applyAlignment="1">
      <alignment horizontal="right" vertical="center"/>
    </xf>
    <xf numFmtId="165" fontId="7" fillId="3" borderId="13" xfId="0" applyNumberFormat="1" applyFont="1" applyFill="1" applyBorder="1" applyAlignment="1">
      <alignment horizontal="right" vertical="center"/>
    </xf>
    <xf numFmtId="165" fontId="7" fillId="3" borderId="34" xfId="0" applyNumberFormat="1" applyFont="1" applyFill="1" applyBorder="1" applyAlignment="1">
      <alignment horizontal="right" vertical="center"/>
    </xf>
    <xf numFmtId="165" fontId="5" fillId="0" borderId="103" xfId="0" applyNumberFormat="1" applyFont="1" applyBorder="1" applyProtection="1">
      <protection locked="0"/>
    </xf>
    <xf numFmtId="165" fontId="7" fillId="3" borderId="36" xfId="0" applyNumberFormat="1" applyFont="1" applyFill="1" applyBorder="1" applyAlignment="1">
      <alignment horizontal="right" vertical="center"/>
    </xf>
    <xf numFmtId="165" fontId="7" fillId="3" borderId="5" xfId="0" applyNumberFormat="1" applyFont="1" applyFill="1" applyBorder="1" applyAlignment="1">
      <alignment horizontal="right" vertical="center"/>
    </xf>
    <xf numFmtId="165" fontId="5" fillId="0" borderId="46" xfId="0" applyNumberFormat="1" applyFont="1" applyBorder="1" applyAlignment="1" applyProtection="1">
      <alignment horizontal="right"/>
      <protection locked="0"/>
    </xf>
    <xf numFmtId="165" fontId="5" fillId="0" borderId="47" xfId="0" applyNumberFormat="1" applyFont="1" applyBorder="1" applyAlignment="1" applyProtection="1">
      <alignment horizontal="right"/>
      <protection locked="0"/>
    </xf>
    <xf numFmtId="165" fontId="5" fillId="0" borderId="49" xfId="0" applyNumberFormat="1" applyFont="1" applyBorder="1" applyAlignment="1" applyProtection="1">
      <alignment horizontal="right"/>
      <protection locked="0"/>
    </xf>
    <xf numFmtId="165" fontId="7" fillId="4" borderId="8" xfId="0" applyNumberFormat="1" applyFont="1" applyFill="1" applyBorder="1" applyAlignment="1">
      <alignment horizontal="right" vertical="center"/>
    </xf>
    <xf numFmtId="165" fontId="7" fillId="4" borderId="104" xfId="0" applyNumberFormat="1" applyFont="1" applyFill="1" applyBorder="1" applyAlignment="1">
      <alignment horizontal="right" vertical="center"/>
    </xf>
    <xf numFmtId="165" fontId="7" fillId="4" borderId="105" xfId="0" applyNumberFormat="1" applyFont="1" applyFill="1" applyBorder="1" applyAlignment="1">
      <alignment horizontal="right" vertical="center"/>
    </xf>
    <xf numFmtId="165" fontId="7" fillId="3" borderId="57" xfId="0" applyNumberFormat="1" applyFont="1" applyFill="1" applyBorder="1" applyAlignment="1">
      <alignment horizontal="right" vertical="center"/>
    </xf>
    <xf numFmtId="165" fontId="7" fillId="0" borderId="63" xfId="0" applyNumberFormat="1" applyFont="1" applyBorder="1" applyAlignment="1">
      <alignment horizontal="right" vertical="center"/>
    </xf>
    <xf numFmtId="165" fontId="7" fillId="3" borderId="76" xfId="0" applyNumberFormat="1" applyFont="1" applyFill="1" applyBorder="1" applyAlignment="1">
      <alignment horizontal="right" vertical="center"/>
    </xf>
    <xf numFmtId="165" fontId="7" fillId="2" borderId="47" xfId="0" applyNumberFormat="1" applyFont="1" applyFill="1" applyBorder="1" applyAlignment="1">
      <alignment horizontal="right" vertical="center"/>
    </xf>
    <xf numFmtId="165" fontId="7" fillId="3" borderId="54" xfId="0" applyNumberFormat="1" applyFont="1" applyFill="1" applyBorder="1" applyAlignment="1">
      <alignment horizontal="right" vertical="center"/>
    </xf>
    <xf numFmtId="165" fontId="7" fillId="3" borderId="55" xfId="0" applyNumberFormat="1" applyFont="1" applyFill="1" applyBorder="1" applyAlignment="1">
      <alignment horizontal="right" vertical="center"/>
    </xf>
    <xf numFmtId="165" fontId="7" fillId="3" borderId="58" xfId="0" applyNumberFormat="1" applyFont="1" applyFill="1" applyBorder="1" applyAlignment="1">
      <alignment horizontal="right" vertical="center"/>
    </xf>
    <xf numFmtId="165" fontId="7" fillId="3" borderId="106" xfId="0" applyNumberFormat="1" applyFont="1" applyFill="1" applyBorder="1" applyAlignment="1">
      <alignment horizontal="right" vertical="center"/>
    </xf>
    <xf numFmtId="165" fontId="7" fillId="3" borderId="35" xfId="0" applyNumberFormat="1" applyFont="1" applyFill="1" applyBorder="1" applyAlignment="1">
      <alignment horizontal="right" vertical="center"/>
    </xf>
    <xf numFmtId="165" fontId="7" fillId="3" borderId="107" xfId="0" applyNumberFormat="1" applyFont="1" applyFill="1" applyBorder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165" fontId="7" fillId="3" borderId="47" xfId="0" applyNumberFormat="1" applyFont="1" applyFill="1" applyBorder="1" applyAlignment="1">
      <alignment horizontal="right" vertical="center"/>
    </xf>
    <xf numFmtId="165" fontId="7" fillId="0" borderId="108" xfId="0" applyNumberFormat="1" applyFont="1" applyBorder="1" applyAlignment="1">
      <alignment horizontal="right" vertical="center"/>
    </xf>
    <xf numFmtId="165" fontId="7" fillId="2" borderId="49" xfId="0" applyNumberFormat="1" applyFont="1" applyFill="1" applyBorder="1" applyAlignment="1">
      <alignment horizontal="right"/>
    </xf>
    <xf numFmtId="165" fontId="7" fillId="0" borderId="102" xfId="0" applyNumberFormat="1" applyFont="1" applyBorder="1" applyAlignment="1">
      <alignment horizontal="right" vertical="center"/>
    </xf>
    <xf numFmtId="165" fontId="7" fillId="0" borderId="36" xfId="0" applyNumberFormat="1" applyFont="1" applyBorder="1" applyAlignment="1">
      <alignment horizontal="right" vertical="center"/>
    </xf>
    <xf numFmtId="165" fontId="7" fillId="2" borderId="36" xfId="0" applyNumberFormat="1" applyFont="1" applyFill="1" applyBorder="1" applyAlignment="1">
      <alignment horizontal="right" vertical="center"/>
    </xf>
    <xf numFmtId="49" fontId="18" fillId="2" borderId="26" xfId="0" applyNumberFormat="1" applyFont="1" applyFill="1" applyBorder="1" applyAlignment="1">
      <alignment horizontal="center"/>
    </xf>
    <xf numFmtId="49" fontId="18" fillId="0" borderId="27" xfId="0" applyNumberFormat="1" applyFont="1" applyBorder="1" applyAlignment="1">
      <alignment horizontal="center"/>
    </xf>
    <xf numFmtId="49" fontId="18" fillId="0" borderId="26" xfId="0" applyNumberFormat="1" applyFont="1" applyBorder="1" applyAlignment="1">
      <alignment horizontal="center"/>
    </xf>
    <xf numFmtId="49" fontId="18" fillId="0" borderId="28" xfId="0" applyNumberFormat="1" applyFont="1" applyBorder="1" applyAlignment="1">
      <alignment horizontal="center"/>
    </xf>
    <xf numFmtId="49" fontId="18" fillId="0" borderId="29" xfId="0" applyNumberFormat="1" applyFont="1" applyBorder="1" applyAlignment="1">
      <alignment horizontal="center"/>
    </xf>
    <xf numFmtId="49" fontId="18" fillId="0" borderId="109" xfId="0" applyNumberFormat="1" applyFont="1" applyBorder="1" applyAlignment="1">
      <alignment horizontal="center"/>
    </xf>
    <xf numFmtId="49" fontId="18" fillId="2" borderId="27" xfId="0" applyNumberFormat="1" applyFont="1" applyFill="1" applyBorder="1" applyAlignment="1">
      <alignment horizontal="center"/>
    </xf>
    <xf numFmtId="49" fontId="18" fillId="0" borderId="73" xfId="0" applyNumberFormat="1" applyFont="1" applyBorder="1" applyAlignment="1">
      <alignment horizontal="center"/>
    </xf>
    <xf numFmtId="49" fontId="18" fillId="2" borderId="73" xfId="0" applyNumberFormat="1" applyFont="1" applyFill="1" applyBorder="1" applyAlignment="1">
      <alignment horizontal="center"/>
    </xf>
    <xf numFmtId="49" fontId="18" fillId="2" borderId="110" xfId="0" applyNumberFormat="1" applyFont="1" applyFill="1" applyBorder="1" applyAlignment="1">
      <alignment horizontal="center"/>
    </xf>
    <xf numFmtId="49" fontId="18" fillId="2" borderId="82" xfId="0" applyNumberFormat="1" applyFont="1" applyFill="1" applyBorder="1" applyAlignment="1">
      <alignment horizontal="center"/>
    </xf>
    <xf numFmtId="49" fontId="18" fillId="2" borderId="31" xfId="0" applyNumberFormat="1" applyFont="1" applyFill="1" applyBorder="1" applyAlignment="1">
      <alignment horizontal="center"/>
    </xf>
    <xf numFmtId="0" fontId="19" fillId="2" borderId="36" xfId="1" applyFont="1" applyFill="1" applyBorder="1"/>
    <xf numFmtId="0" fontId="19" fillId="0" borderId="36" xfId="0" applyFont="1" applyBorder="1"/>
    <xf numFmtId="0" fontId="19" fillId="2" borderId="39" xfId="0" applyFont="1" applyFill="1" applyBorder="1" applyAlignment="1">
      <alignment horizontal="left" indent="1"/>
    </xf>
    <xf numFmtId="0" fontId="19" fillId="2" borderId="13" xfId="0" applyFont="1" applyFill="1" applyBorder="1" applyAlignment="1">
      <alignment horizontal="left" indent="1"/>
    </xf>
    <xf numFmtId="0" fontId="19" fillId="2" borderId="24" xfId="0" applyFont="1" applyFill="1" applyBorder="1" applyAlignment="1">
      <alignment horizontal="left" indent="1"/>
    </xf>
    <xf numFmtId="0" fontId="19" fillId="2" borderId="19" xfId="0" applyFont="1" applyFill="1" applyBorder="1" applyAlignment="1">
      <alignment horizontal="left"/>
    </xf>
    <xf numFmtId="0" fontId="19" fillId="2" borderId="40" xfId="0" applyFont="1" applyFill="1" applyBorder="1"/>
    <xf numFmtId="0" fontId="19" fillId="2" borderId="0" xfId="0" applyFont="1" applyFill="1" applyAlignment="1">
      <alignment horizontal="left" indent="1"/>
    </xf>
    <xf numFmtId="0" fontId="19" fillId="2" borderId="44" xfId="0" applyFont="1" applyFill="1" applyBorder="1" applyAlignment="1">
      <alignment horizontal="left" indent="1"/>
    </xf>
    <xf numFmtId="0" fontId="19" fillId="2" borderId="36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9" fillId="2" borderId="8" xfId="0" applyFont="1" applyFill="1" applyBorder="1"/>
    <xf numFmtId="0" fontId="19" fillId="2" borderId="9" xfId="0" applyFont="1" applyFill="1" applyBorder="1"/>
    <xf numFmtId="0" fontId="19" fillId="2" borderId="44" xfId="0" applyFont="1" applyFill="1" applyBorder="1"/>
    <xf numFmtId="0" fontId="19" fillId="2" borderId="13" xfId="0" applyFont="1" applyFill="1" applyBorder="1"/>
    <xf numFmtId="0" fontId="19" fillId="0" borderId="7" xfId="0" applyFont="1" applyBorder="1"/>
    <xf numFmtId="0" fontId="19" fillId="0" borderId="9" xfId="0" applyFont="1" applyBorder="1"/>
    <xf numFmtId="0" fontId="19" fillId="0" borderId="6" xfId="0" applyFont="1" applyBorder="1"/>
    <xf numFmtId="0" fontId="19" fillId="0" borderId="11" xfId="0" applyFont="1" applyBorder="1"/>
    <xf numFmtId="165" fontId="7" fillId="2" borderId="78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1" fontId="18" fillId="2" borderId="26" xfId="0" applyNumberFormat="1" applyFont="1" applyFill="1" applyBorder="1" applyAlignment="1">
      <alignment horizontal="center"/>
    </xf>
    <xf numFmtId="1" fontId="18" fillId="2" borderId="28" xfId="0" applyNumberFormat="1" applyFont="1" applyFill="1" applyBorder="1" applyAlignment="1">
      <alignment horizontal="center"/>
    </xf>
    <xf numFmtId="1" fontId="18" fillId="2" borderId="74" xfId="0" applyNumberFormat="1" applyFont="1" applyFill="1" applyBorder="1" applyAlignment="1">
      <alignment horizontal="center"/>
    </xf>
    <xf numFmtId="4" fontId="7" fillId="3" borderId="46" xfId="0" applyNumberFormat="1" applyFont="1" applyFill="1" applyBorder="1" applyAlignment="1">
      <alignment horizontal="right"/>
    </xf>
    <xf numFmtId="4" fontId="7" fillId="3" borderId="47" xfId="0" applyNumberFormat="1" applyFont="1" applyFill="1" applyBorder="1" applyAlignment="1">
      <alignment horizontal="right"/>
    </xf>
    <xf numFmtId="4" fontId="7" fillId="3" borderId="48" xfId="0" applyNumberFormat="1" applyFont="1" applyFill="1" applyBorder="1" applyAlignment="1">
      <alignment horizontal="right"/>
    </xf>
    <xf numFmtId="4" fontId="7" fillId="2" borderId="41" xfId="0" applyNumberFormat="1" applyFont="1" applyFill="1" applyBorder="1" applyAlignment="1">
      <alignment horizontal="right"/>
    </xf>
    <xf numFmtId="49" fontId="7" fillId="2" borderId="29" xfId="0" applyNumberFormat="1" applyFont="1" applyFill="1" applyBorder="1" applyAlignment="1">
      <alignment horizontal="center"/>
    </xf>
    <xf numFmtId="49" fontId="7" fillId="2" borderId="30" xfId="0" applyNumberFormat="1" applyFont="1" applyFill="1" applyBorder="1" applyAlignment="1">
      <alignment horizontal="center"/>
    </xf>
    <xf numFmtId="0" fontId="19" fillId="2" borderId="103" xfId="0" applyFont="1" applyFill="1" applyBorder="1"/>
    <xf numFmtId="0" fontId="19" fillId="2" borderId="5" xfId="0" applyFont="1" applyFill="1" applyBorder="1" applyAlignment="1">
      <alignment horizontal="left" indent="1"/>
    </xf>
    <xf numFmtId="0" fontId="19" fillId="2" borderId="19" xfId="0" applyFont="1" applyFill="1" applyBorder="1" applyAlignment="1">
      <alignment horizontal="left" indent="1"/>
    </xf>
    <xf numFmtId="49" fontId="18" fillId="0" borderId="111" xfId="0" applyNumberFormat="1" applyFont="1" applyBorder="1" applyAlignment="1">
      <alignment horizontal="center"/>
    </xf>
    <xf numFmtId="165" fontId="7" fillId="3" borderId="112" xfId="0" applyNumberFormat="1" applyFont="1" applyFill="1" applyBorder="1" applyAlignment="1">
      <alignment horizontal="right" vertical="center"/>
    </xf>
    <xf numFmtId="165" fontId="7" fillId="0" borderId="8" xfId="0" applyNumberFormat="1" applyFont="1" applyBorder="1" applyAlignment="1">
      <alignment horizontal="right"/>
    </xf>
    <xf numFmtId="165" fontId="7" fillId="3" borderId="39" xfId="0" applyNumberFormat="1" applyFont="1" applyFill="1" applyBorder="1" applyAlignment="1">
      <alignment horizontal="right" vertical="center"/>
    </xf>
    <xf numFmtId="165" fontId="7" fillId="3" borderId="62" xfId="0" applyNumberFormat="1" applyFont="1" applyFill="1" applyBorder="1" applyAlignment="1">
      <alignment horizontal="right" vertical="center"/>
    </xf>
    <xf numFmtId="165" fontId="7" fillId="3" borderId="53" xfId="0" applyNumberFormat="1" applyFont="1" applyFill="1" applyBorder="1" applyAlignment="1">
      <alignment horizontal="right" vertical="center"/>
    </xf>
    <xf numFmtId="165" fontId="7" fillId="3" borderId="113" xfId="0" applyNumberFormat="1" applyFont="1" applyFill="1" applyBorder="1" applyAlignment="1">
      <alignment horizontal="right" vertical="center"/>
    </xf>
    <xf numFmtId="49" fontId="18" fillId="0" borderId="3" xfId="0" applyNumberFormat="1" applyFont="1" applyBorder="1" applyAlignment="1">
      <alignment horizontal="center"/>
    </xf>
    <xf numFmtId="165" fontId="7" fillId="0" borderId="114" xfId="0" applyNumberFormat="1" applyFont="1" applyBorder="1" applyAlignment="1">
      <alignment horizontal="right"/>
    </xf>
    <xf numFmtId="165" fontId="7" fillId="0" borderId="41" xfId="0" applyNumberFormat="1" applyFont="1" applyBorder="1" applyAlignment="1">
      <alignment horizontal="right"/>
    </xf>
    <xf numFmtId="165" fontId="7" fillId="4" borderId="36" xfId="0" applyNumberFormat="1" applyFont="1" applyFill="1" applyBorder="1" applyAlignment="1">
      <alignment horizontal="right" vertical="center"/>
    </xf>
    <xf numFmtId="4" fontId="5" fillId="0" borderId="36" xfId="3" applyNumberFormat="1" applyFont="1" applyBorder="1" applyAlignment="1">
      <alignment horizontal="right" vertical="center"/>
    </xf>
    <xf numFmtId="0" fontId="19" fillId="2" borderId="0" xfId="0" applyFont="1" applyFill="1"/>
    <xf numFmtId="0" fontId="19" fillId="2" borderId="115" xfId="0" applyFont="1" applyFill="1" applyBorder="1"/>
    <xf numFmtId="165" fontId="7" fillId="3" borderId="50" xfId="0" applyNumberFormat="1" applyFont="1" applyFill="1" applyBorder="1" applyAlignment="1">
      <alignment horizontal="right" vertical="center"/>
    </xf>
    <xf numFmtId="165" fontId="7" fillId="3" borderId="18" xfId="0" applyNumberFormat="1" applyFont="1" applyFill="1" applyBorder="1" applyAlignment="1">
      <alignment horizontal="right" vertical="center"/>
    </xf>
    <xf numFmtId="1" fontId="18" fillId="2" borderId="31" xfId="0" applyNumberFormat="1" applyFont="1" applyFill="1" applyBorder="1" applyAlignment="1">
      <alignment horizontal="center"/>
    </xf>
    <xf numFmtId="165" fontId="7" fillId="0" borderId="18" xfId="0" applyNumberFormat="1" applyFont="1" applyBorder="1"/>
    <xf numFmtId="165" fontId="7" fillId="0" borderId="134" xfId="0" applyNumberFormat="1" applyFont="1" applyBorder="1" applyAlignment="1">
      <alignment horizontal="right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09" xfId="2" applyFont="1" applyBorder="1" applyAlignment="1">
      <alignment horizontal="center" vertical="center" wrapText="1"/>
    </xf>
    <xf numFmtId="0" fontId="6" fillId="0" borderId="116" xfId="2" applyFont="1" applyBorder="1" applyAlignment="1">
      <alignment horizontal="center" vertical="center" wrapText="1"/>
    </xf>
    <xf numFmtId="0" fontId="6" fillId="0" borderId="117" xfId="2" applyFont="1" applyBorder="1" applyAlignment="1">
      <alignment horizontal="center" vertical="center" wrapText="1"/>
    </xf>
    <xf numFmtId="0" fontId="6" fillId="0" borderId="118" xfId="2" applyFont="1" applyBorder="1" applyAlignment="1">
      <alignment horizontal="center" vertical="center" wrapText="1"/>
    </xf>
    <xf numFmtId="0" fontId="6" fillId="0" borderId="119" xfId="2" applyFont="1" applyBorder="1" applyAlignment="1">
      <alignment horizontal="center" vertical="center" wrapText="1"/>
    </xf>
    <xf numFmtId="0" fontId="6" fillId="0" borderId="120" xfId="2" applyFont="1" applyBorder="1" applyAlignment="1">
      <alignment horizontal="center" vertical="center" wrapText="1"/>
    </xf>
    <xf numFmtId="0" fontId="6" fillId="0" borderId="39" xfId="2" applyFont="1" applyBorder="1" applyAlignment="1">
      <alignment horizontal="center" vertical="center" wrapText="1"/>
    </xf>
    <xf numFmtId="0" fontId="6" fillId="0" borderId="121" xfId="2" applyFont="1" applyBorder="1" applyAlignment="1">
      <alignment horizontal="center" vertical="center" wrapText="1"/>
    </xf>
    <xf numFmtId="0" fontId="6" fillId="0" borderId="122" xfId="2" applyFont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123" xfId="0" applyFont="1" applyFill="1" applyBorder="1" applyAlignment="1">
      <alignment horizontal="center"/>
    </xf>
    <xf numFmtId="0" fontId="7" fillId="2" borderId="124" xfId="0" applyFont="1" applyFill="1" applyBorder="1" applyAlignment="1">
      <alignment horizontal="center"/>
    </xf>
    <xf numFmtId="0" fontId="7" fillId="2" borderId="125" xfId="0" applyFont="1" applyFill="1" applyBorder="1" applyAlignment="1">
      <alignment horizontal="center"/>
    </xf>
    <xf numFmtId="0" fontId="7" fillId="2" borderId="126" xfId="0" applyFont="1" applyFill="1" applyBorder="1" applyAlignment="1">
      <alignment horizontal="center"/>
    </xf>
    <xf numFmtId="0" fontId="7" fillId="2" borderId="127" xfId="0" applyFont="1" applyFill="1" applyBorder="1" applyAlignment="1">
      <alignment horizontal="center"/>
    </xf>
    <xf numFmtId="0" fontId="7" fillId="2" borderId="128" xfId="0" applyFont="1" applyFill="1" applyBorder="1" applyAlignment="1">
      <alignment horizontal="center"/>
    </xf>
    <xf numFmtId="0" fontId="7" fillId="2" borderId="1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0" borderId="12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justify"/>
    </xf>
    <xf numFmtId="0" fontId="9" fillId="0" borderId="0" xfId="0" applyFont="1" applyAlignment="1">
      <alignment horizontal="left" vertical="justify"/>
    </xf>
    <xf numFmtId="0" fontId="7" fillId="0" borderId="116" xfId="0" applyFont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2" borderId="13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5" fillId="2" borderId="131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0" fontId="5" fillId="2" borderId="120" xfId="3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132" xfId="3" applyFont="1" applyFill="1" applyBorder="1" applyAlignment="1">
      <alignment horizontal="center"/>
    </xf>
    <xf numFmtId="0" fontId="5" fillId="2" borderId="133" xfId="3" applyFont="1" applyFill="1" applyBorder="1" applyAlignment="1">
      <alignment horizontal="center"/>
    </xf>
  </cellXfs>
  <cellStyles count="5">
    <cellStyle name="Normal" xfId="0" builtinId="0"/>
    <cellStyle name="Normal 2" xfId="1" xr:uid="{DD5E696B-58E0-44ED-B873-1A6242FE6469}"/>
    <cellStyle name="Normal_2008_IC-Sumarni pregled tabela_ElEn" xfId="2" xr:uid="{0650BF26-FBEB-4D4B-99A1-60416A1CC859}"/>
    <cellStyle name="Normal_EEB  I-XII  2005" xfId="3" xr:uid="{83FAD301-CBB3-4EE1-A211-9943B8C69437}"/>
    <cellStyle name="Standard_A" xfId="4" xr:uid="{95BB7A95-2955-46B9-A014-EDC55B73D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704850</xdr:colOff>
      <xdr:row>8</xdr:row>
      <xdr:rowOff>28575</xdr:rowOff>
    </xdr:to>
    <xdr:pic>
      <xdr:nvPicPr>
        <xdr:cNvPr id="2192" name="Picture 4">
          <a:extLst>
            <a:ext uri="{FF2B5EF4-FFF2-40B4-BE49-F238E27FC236}">
              <a16:creationId xmlns:a16="http://schemas.microsoft.com/office/drawing/2014/main" id="{1D4EEECB-7C77-E68C-27F0-2BA969C41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343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54DC-37E7-4F22-9679-D4C68E8A78E3}">
  <sheetPr>
    <pageSetUpPr fitToPage="1"/>
  </sheetPr>
  <dimension ref="A1:AR339"/>
  <sheetViews>
    <sheetView showGridLines="0" tabSelected="1" zoomScaleNormal="100" workbookViewId="0">
      <selection activeCell="C22" sqref="C22"/>
    </sheetView>
  </sheetViews>
  <sheetFormatPr defaultRowHeight="12.75" x14ac:dyDescent="0.2"/>
  <cols>
    <col min="1" max="1" width="25" style="3" customWidth="1"/>
    <col min="2" max="2" width="21.42578125" style="3" customWidth="1"/>
    <col min="3" max="3" width="47.28515625" style="3" customWidth="1"/>
    <col min="4" max="16384" width="9.140625" style="3"/>
  </cols>
  <sheetData>
    <row r="1" spans="1:44" s="1" customFormat="1" ht="15.75" x14ac:dyDescent="0.25">
      <c r="AR1" s="2" t="s">
        <v>2</v>
      </c>
    </row>
    <row r="2" spans="1:44" s="1" customFormat="1" ht="15.75" x14ac:dyDescent="0.25">
      <c r="AR2" s="2" t="s">
        <v>5</v>
      </c>
    </row>
    <row r="3" spans="1:44" s="1" customFormat="1" ht="15.75" x14ac:dyDescent="0.25">
      <c r="AR3" s="2" t="s">
        <v>6</v>
      </c>
    </row>
    <row r="4" spans="1:44" s="1" customFormat="1" ht="15.75" x14ac:dyDescent="0.25">
      <c r="AR4" s="2">
        <v>3</v>
      </c>
    </row>
    <row r="5" spans="1:44" s="1" customFormat="1" x14ac:dyDescent="0.2"/>
    <row r="6" spans="1:44" s="1" customFormat="1" x14ac:dyDescent="0.2"/>
    <row r="7" spans="1:44" s="1" customFormat="1" x14ac:dyDescent="0.2"/>
    <row r="8" spans="1:44" s="1" customFormat="1" x14ac:dyDescent="0.2"/>
    <row r="9" spans="1:44" s="1" customFormat="1" x14ac:dyDescent="0.2"/>
    <row r="10" spans="1:44" s="1" customFormat="1" x14ac:dyDescent="0.2"/>
    <row r="11" spans="1:44" s="1" customFormat="1" x14ac:dyDescent="0.2"/>
    <row r="12" spans="1:44" s="1" customFormat="1" x14ac:dyDescent="0.2"/>
    <row r="13" spans="1:44" s="1" customFormat="1" x14ac:dyDescent="0.2">
      <c r="A13" s="3" t="s">
        <v>1</v>
      </c>
      <c r="D13" s="4"/>
      <c r="E13" s="4"/>
      <c r="F13" s="4"/>
      <c r="G13" s="4"/>
      <c r="H13" s="4"/>
    </row>
    <row r="14" spans="1:44" s="1" customFormat="1" x14ac:dyDescent="0.2">
      <c r="D14" s="4"/>
      <c r="E14" s="4"/>
      <c r="F14" s="4"/>
      <c r="G14" s="4"/>
      <c r="H14" s="4"/>
    </row>
    <row r="15" spans="1:44" s="1" customFormat="1" x14ac:dyDescent="0.2">
      <c r="D15" s="4"/>
      <c r="E15" s="4"/>
      <c r="F15" s="4"/>
      <c r="G15" s="4"/>
      <c r="H15" s="4"/>
    </row>
    <row r="16" spans="1:44" s="1" customFormat="1" x14ac:dyDescent="0.2">
      <c r="A16" s="3" t="s">
        <v>46</v>
      </c>
      <c r="D16" s="4"/>
      <c r="E16" s="4"/>
      <c r="F16" s="4"/>
      <c r="G16" s="4"/>
      <c r="H16" s="4"/>
    </row>
    <row r="17" spans="1:8" s="1" customFormat="1" x14ac:dyDescent="0.2">
      <c r="D17" s="4"/>
      <c r="E17" s="4"/>
      <c r="F17" s="4"/>
      <c r="G17" s="4"/>
      <c r="H17" s="4"/>
    </row>
    <row r="18" spans="1:8" s="1" customFormat="1" x14ac:dyDescent="0.2">
      <c r="D18" s="4"/>
      <c r="E18" s="4"/>
      <c r="F18" s="4"/>
      <c r="G18" s="4"/>
      <c r="H18" s="4"/>
    </row>
    <row r="19" spans="1:8" s="1" customFormat="1" x14ac:dyDescent="0.2">
      <c r="D19" s="4"/>
      <c r="E19" s="4"/>
      <c r="F19" s="4"/>
      <c r="G19" s="4"/>
      <c r="H19" s="4"/>
    </row>
    <row r="20" spans="1:8" s="1" customFormat="1" x14ac:dyDescent="0.2">
      <c r="D20" s="4"/>
      <c r="E20" s="4"/>
      <c r="F20" s="4"/>
      <c r="G20" s="4"/>
      <c r="H20" s="4"/>
    </row>
    <row r="21" spans="1:8" s="1" customFormat="1" x14ac:dyDescent="0.2">
      <c r="D21" s="4"/>
      <c r="E21" s="4"/>
      <c r="F21" s="4"/>
      <c r="G21" s="4"/>
      <c r="H21" s="4"/>
    </row>
    <row r="22" spans="1:8" s="1" customFormat="1" x14ac:dyDescent="0.2">
      <c r="A22" s="1" t="s">
        <v>8</v>
      </c>
      <c r="C22" s="124"/>
      <c r="D22" s="4"/>
      <c r="E22" s="4"/>
      <c r="F22" s="4"/>
      <c r="G22" s="4"/>
      <c r="H22" s="4"/>
    </row>
    <row r="23" spans="1:8" s="1" customFormat="1" x14ac:dyDescent="0.2">
      <c r="A23" s="1" t="s">
        <v>12</v>
      </c>
      <c r="C23" s="124"/>
      <c r="D23" s="4"/>
      <c r="E23" s="4"/>
      <c r="F23" s="4"/>
      <c r="G23" s="4"/>
      <c r="H23" s="4"/>
    </row>
    <row r="24" spans="1:8" s="1" customFormat="1" x14ac:dyDescent="0.2">
      <c r="D24" s="4"/>
      <c r="E24" s="4"/>
      <c r="F24" s="4"/>
      <c r="G24" s="4"/>
      <c r="H24" s="4"/>
    </row>
    <row r="25" spans="1:8" s="1" customFormat="1" x14ac:dyDescent="0.2">
      <c r="A25" s="1" t="s">
        <v>233</v>
      </c>
      <c r="C25" s="208">
        <v>2025</v>
      </c>
      <c r="D25" s="4"/>
      <c r="E25" s="4"/>
      <c r="F25" s="4"/>
      <c r="G25" s="4"/>
      <c r="H25" s="4"/>
    </row>
    <row r="26" spans="1:8" s="1" customFormat="1" x14ac:dyDescent="0.2">
      <c r="D26" s="4"/>
      <c r="E26" s="4"/>
      <c r="F26" s="4"/>
      <c r="G26" s="4"/>
      <c r="H26" s="4"/>
    </row>
    <row r="27" spans="1:8" s="1" customFormat="1" x14ac:dyDescent="0.2">
      <c r="A27" s="1" t="s">
        <v>9</v>
      </c>
      <c r="C27" s="124"/>
      <c r="D27" s="4"/>
      <c r="E27" s="4"/>
      <c r="F27" s="4"/>
      <c r="G27" s="4"/>
      <c r="H27" s="4"/>
    </row>
    <row r="28" spans="1:8" s="1" customFormat="1" x14ac:dyDescent="0.2">
      <c r="D28" s="4"/>
      <c r="E28" s="4"/>
      <c r="F28" s="4"/>
      <c r="G28" s="4"/>
      <c r="H28" s="4"/>
    </row>
    <row r="29" spans="1:8" s="1" customFormat="1" x14ac:dyDescent="0.2">
      <c r="A29" s="1" t="s">
        <v>10</v>
      </c>
      <c r="B29" s="1" t="s">
        <v>3</v>
      </c>
      <c r="C29" s="124"/>
      <c r="D29" s="4"/>
      <c r="E29" s="4"/>
      <c r="F29" s="4"/>
      <c r="G29" s="4"/>
      <c r="H29" s="4"/>
    </row>
    <row r="30" spans="1:8" s="1" customFormat="1" x14ac:dyDescent="0.2">
      <c r="D30" s="4"/>
      <c r="E30" s="4"/>
      <c r="F30" s="4"/>
      <c r="G30" s="4"/>
      <c r="H30" s="4"/>
    </row>
    <row r="31" spans="1:8" s="1" customFormat="1" x14ac:dyDescent="0.2">
      <c r="B31" s="1" t="s">
        <v>4</v>
      </c>
      <c r="C31" s="124"/>
      <c r="D31" s="4"/>
      <c r="E31" s="4"/>
      <c r="F31" s="4"/>
      <c r="G31" s="4"/>
      <c r="H31" s="4"/>
    </row>
    <row r="32" spans="1:8" s="1" customFormat="1" x14ac:dyDescent="0.2">
      <c r="D32" s="4"/>
      <c r="E32" s="4"/>
      <c r="F32" s="4"/>
      <c r="G32" s="4"/>
      <c r="H32" s="4"/>
    </row>
    <row r="33" spans="1:8" s="1" customFormat="1" x14ac:dyDescent="0.2">
      <c r="B33" s="1" t="s">
        <v>7</v>
      </c>
      <c r="C33" s="124"/>
      <c r="D33" s="4"/>
      <c r="E33" s="4"/>
      <c r="F33" s="4"/>
      <c r="G33" s="4"/>
      <c r="H33" s="4"/>
    </row>
    <row r="34" spans="1:8" s="1" customFormat="1" x14ac:dyDescent="0.2">
      <c r="D34" s="4"/>
      <c r="E34" s="4"/>
      <c r="F34" s="4"/>
      <c r="G34" s="4"/>
      <c r="H34" s="4"/>
    </row>
    <row r="35" spans="1:8" s="1" customFormat="1" x14ac:dyDescent="0.2">
      <c r="A35" s="1" t="s">
        <v>44</v>
      </c>
      <c r="C35" s="124"/>
      <c r="D35" s="4"/>
      <c r="E35" s="4"/>
      <c r="F35" s="4"/>
      <c r="G35" s="4"/>
      <c r="H35" s="4"/>
    </row>
    <row r="36" spans="1:8" s="1" customFormat="1" x14ac:dyDescent="0.2"/>
    <row r="37" spans="1:8" s="1" customFormat="1" x14ac:dyDescent="0.2"/>
    <row r="38" spans="1:8" s="1" customFormat="1" x14ac:dyDescent="0.2">
      <c r="A38" s="1" t="s">
        <v>157</v>
      </c>
    </row>
    <row r="39" spans="1:8" s="1" customFormat="1" x14ac:dyDescent="0.2">
      <c r="A39" s="125" t="s">
        <v>11</v>
      </c>
      <c r="B39" s="126"/>
      <c r="C39" s="126"/>
    </row>
    <row r="40" spans="1:8" s="1" customFormat="1" ht="12.75" customHeight="1" x14ac:dyDescent="0.2">
      <c r="A40" s="5"/>
    </row>
    <row r="41" spans="1:8" x14ac:dyDescent="0.2">
      <c r="A41" s="10"/>
    </row>
    <row r="42" spans="1:8" s="1" customFormat="1" x14ac:dyDescent="0.2">
      <c r="A42" s="10"/>
    </row>
    <row r="43" spans="1:8" s="1" customFormat="1" x14ac:dyDescent="0.2">
      <c r="A43" s="10"/>
    </row>
    <row r="44" spans="1:8" s="1" customFormat="1" x14ac:dyDescent="0.2"/>
    <row r="45" spans="1:8" s="1" customFormat="1" x14ac:dyDescent="0.2"/>
    <row r="46" spans="1:8" s="1" customFormat="1" x14ac:dyDescent="0.2"/>
    <row r="47" spans="1:8" s="1" customFormat="1" x14ac:dyDescent="0.2"/>
    <row r="48" spans="1: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</sheetData>
  <sheetProtection selectLockedCells="1"/>
  <phoneticPr fontId="2" type="noConversion"/>
  <printOptions horizontalCentered="1"/>
  <pageMargins left="0.25" right="0.25" top="0.5" bottom="0.5" header="0.25" footer="0.22"/>
  <pageSetup paperSize="9" scale="96" orientation="landscape" r:id="rId1"/>
  <headerFooter alignWithMargins="0">
    <oddFooter>&amp;CСтрана &amp;P од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1FA1-821F-4CF0-8455-F0037D6C93AD}">
  <dimension ref="A1:G16"/>
  <sheetViews>
    <sheetView showGridLines="0" zoomScaleNormal="100" zoomScaleSheetLayoutView="75" workbookViewId="0"/>
  </sheetViews>
  <sheetFormatPr defaultRowHeight="12.75" x14ac:dyDescent="0.2"/>
  <cols>
    <col min="1" max="1" width="2.7109375" style="155" customWidth="1"/>
    <col min="2" max="2" width="7.7109375" style="153" customWidth="1"/>
    <col min="3" max="3" width="9.7109375" style="153" customWidth="1"/>
    <col min="4" max="4" width="37.7109375" style="155" customWidth="1"/>
    <col min="5" max="5" width="20.7109375" style="153" customWidth="1"/>
    <col min="6" max="6" width="13.7109375" style="153" customWidth="1"/>
    <col min="7" max="7" width="2.5703125" style="155" customWidth="1"/>
    <col min="8" max="16384" width="9.140625" style="155"/>
  </cols>
  <sheetData>
    <row r="1" spans="1:7" ht="18" customHeight="1" x14ac:dyDescent="0.2">
      <c r="A1" s="152" t="s">
        <v>1</v>
      </c>
      <c r="C1" s="154"/>
      <c r="D1" s="154"/>
      <c r="F1" s="154"/>
      <c r="G1" s="154"/>
    </row>
    <row r="2" spans="1:7" ht="12" customHeight="1" x14ac:dyDescent="0.2">
      <c r="A2" s="154"/>
      <c r="C2" s="154"/>
      <c r="D2" s="154"/>
      <c r="F2" s="154"/>
      <c r="G2" s="154"/>
    </row>
    <row r="3" spans="1:7" ht="10.5" customHeight="1" x14ac:dyDescent="0.2">
      <c r="A3" s="154"/>
      <c r="C3" s="154"/>
      <c r="D3" s="154"/>
      <c r="F3" s="154"/>
      <c r="G3" s="154"/>
    </row>
    <row r="4" spans="1:7" ht="10.5" customHeight="1" x14ac:dyDescent="0.2">
      <c r="A4" s="154"/>
      <c r="C4" s="154"/>
      <c r="D4" s="154"/>
      <c r="F4" s="154"/>
      <c r="G4" s="154"/>
    </row>
    <row r="5" spans="1:7" ht="10.5" customHeight="1" x14ac:dyDescent="0.2">
      <c r="A5" s="154"/>
      <c r="C5" s="154"/>
      <c r="D5" s="154"/>
      <c r="F5" s="154"/>
      <c r="G5" s="154"/>
    </row>
    <row r="6" spans="1:7" ht="10.5" customHeight="1" x14ac:dyDescent="0.2">
      <c r="A6" s="154"/>
      <c r="C6" s="154"/>
      <c r="D6" s="154"/>
      <c r="F6" s="154"/>
      <c r="G6" s="154"/>
    </row>
    <row r="7" spans="1:7" x14ac:dyDescent="0.2">
      <c r="A7" s="154"/>
      <c r="B7" s="353" t="s">
        <v>165</v>
      </c>
      <c r="C7" s="353"/>
      <c r="D7" s="353"/>
      <c r="E7" s="353"/>
      <c r="F7" s="353"/>
      <c r="G7" s="154"/>
    </row>
    <row r="8" spans="1:7" ht="11.25" customHeight="1" x14ac:dyDescent="0.2">
      <c r="A8" s="154"/>
      <c r="C8" s="154"/>
      <c r="D8" s="154"/>
      <c r="F8" s="154"/>
      <c r="G8" s="154"/>
    </row>
    <row r="9" spans="1:7" ht="13.5" thickBot="1" x14ac:dyDescent="0.25">
      <c r="A9" s="154"/>
      <c r="C9" s="154"/>
      <c r="D9" s="154"/>
      <c r="F9" s="154"/>
      <c r="G9" s="154"/>
    </row>
    <row r="10" spans="1:7" s="153" customFormat="1" ht="37.5" customHeight="1" thickTop="1" x14ac:dyDescent="0.2">
      <c r="A10" s="154"/>
      <c r="B10" s="354" t="s">
        <v>0</v>
      </c>
      <c r="C10" s="356" t="s">
        <v>161</v>
      </c>
      <c r="D10" s="357"/>
      <c r="E10" s="360" t="s">
        <v>162</v>
      </c>
      <c r="F10" s="362" t="s">
        <v>163</v>
      </c>
      <c r="G10" s="154"/>
    </row>
    <row r="11" spans="1:7" s="153" customFormat="1" x14ac:dyDescent="0.2">
      <c r="A11" s="154"/>
      <c r="B11" s="355"/>
      <c r="C11" s="358"/>
      <c r="D11" s="359"/>
      <c r="E11" s="361"/>
      <c r="F11" s="363"/>
      <c r="G11" s="154"/>
    </row>
    <row r="12" spans="1:7" s="153" customFormat="1" x14ac:dyDescent="0.2">
      <c r="A12" s="154"/>
      <c r="B12" s="156"/>
      <c r="C12" s="160"/>
      <c r="D12" s="157"/>
      <c r="E12" s="158"/>
      <c r="F12" s="159"/>
      <c r="G12" s="154"/>
    </row>
    <row r="13" spans="1:7" s="153" customFormat="1" ht="25.5" x14ac:dyDescent="0.2">
      <c r="A13" s="154"/>
      <c r="B13" s="214">
        <v>1</v>
      </c>
      <c r="C13" s="215" t="s">
        <v>250</v>
      </c>
      <c r="D13" s="216" t="s">
        <v>253</v>
      </c>
      <c r="E13" s="217" t="s">
        <v>226</v>
      </c>
      <c r="F13" s="218" t="s">
        <v>164</v>
      </c>
      <c r="G13" s="154"/>
    </row>
    <row r="14" spans="1:7" s="153" customFormat="1" ht="25.5" x14ac:dyDescent="0.2">
      <c r="A14" s="154"/>
      <c r="B14" s="214">
        <v>2</v>
      </c>
      <c r="C14" s="215" t="s">
        <v>251</v>
      </c>
      <c r="D14" s="216" t="s">
        <v>254</v>
      </c>
      <c r="E14" s="217" t="s">
        <v>226</v>
      </c>
      <c r="F14" s="218" t="s">
        <v>164</v>
      </c>
      <c r="G14" s="154"/>
    </row>
    <row r="15" spans="1:7" s="153" customFormat="1" ht="26.25" thickBot="1" x14ac:dyDescent="0.25">
      <c r="A15" s="154"/>
      <c r="B15" s="219">
        <v>3</v>
      </c>
      <c r="C15" s="220" t="s">
        <v>252</v>
      </c>
      <c r="D15" s="221" t="s">
        <v>255</v>
      </c>
      <c r="E15" s="222" t="s">
        <v>226</v>
      </c>
      <c r="F15" s="223" t="s">
        <v>164</v>
      </c>
      <c r="G15" s="154"/>
    </row>
    <row r="16" spans="1:7" ht="13.5" thickTop="1" x14ac:dyDescent="0.2"/>
  </sheetData>
  <sheetProtection insertRows="0" selectLockedCells="1"/>
  <mergeCells count="5">
    <mergeCell ref="B7:F7"/>
    <mergeCell ref="B10:B11"/>
    <mergeCell ref="C10:D11"/>
    <mergeCell ref="E10:E11"/>
    <mergeCell ref="F10:F11"/>
  </mergeCells>
  <phoneticPr fontId="16" type="noConversion"/>
  <printOptions horizontalCentered="1"/>
  <pageMargins left="0.28000000000000003" right="0.22" top="0.27" bottom="0.33" header="0.21" footer="0.17"/>
  <pageSetup paperSize="9" scale="80" orientation="landscape" r:id="rId1"/>
  <headerFooter alignWithMargins="0">
    <oddFooter>&amp;CСтрана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36F8-D408-4234-BD0A-05A75D5B03E7}">
  <sheetPr codeName="Sheet3"/>
  <dimension ref="A1:Q75"/>
  <sheetViews>
    <sheetView zoomScaleNormal="100" workbookViewId="0"/>
  </sheetViews>
  <sheetFormatPr defaultRowHeight="12.75" x14ac:dyDescent="0.2"/>
  <cols>
    <col min="1" max="1" width="3.7109375" style="12" customWidth="1"/>
    <col min="2" max="2" width="5.42578125" style="27" customWidth="1"/>
    <col min="3" max="3" width="48.42578125" style="12" customWidth="1"/>
    <col min="4" max="15" width="6.7109375" style="12" customWidth="1"/>
    <col min="16" max="16" width="9.7109375" style="28" customWidth="1"/>
    <col min="17" max="16384" width="9.140625" style="12"/>
  </cols>
  <sheetData>
    <row r="1" spans="1:16" x14ac:dyDescent="0.2">
      <c r="A1" s="6" t="s">
        <v>45</v>
      </c>
      <c r="B1" s="7"/>
      <c r="C1" s="6"/>
      <c r="D1" s="9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">
      <c r="A2" s="6"/>
      <c r="B2" s="7"/>
      <c r="C2" s="6"/>
      <c r="D2" s="9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">
      <c r="A3" s="9"/>
      <c r="B3" s="8" t="str">
        <f>CONCATENATE(Poc.strana!A22," ",Poc.strana!C22)</f>
        <v xml:space="preserve">Назив енергетског субјекта: </v>
      </c>
      <c r="C3" s="9"/>
      <c r="D3" s="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2">
      <c r="A4" s="9"/>
      <c r="B4" s="8" t="str">
        <f>CONCATENATE(Poc.strana!A35," ",Poc.strana!C35)</f>
        <v xml:space="preserve">Датум обраде: </v>
      </c>
      <c r="C4" s="9"/>
      <c r="D4" s="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">
      <c r="A5" s="11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x14ac:dyDescent="0.2">
      <c r="A6" s="11"/>
      <c r="B6" s="13"/>
      <c r="C6" s="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2">
      <c r="A7" s="11"/>
      <c r="B7" s="375" t="str">
        <f>CONCATENATE("Табела ЕТ-3-5.1 БИЛАНС ЕЛЕКТРИЧНЕ ЕНЕРГИЈЕ ЗА"," ",Poc.strana!C25,". ГОДИНУ")</f>
        <v>Табела ЕТ-3-5.1 БИЛАНС ЕЛЕКТРИЧНЕ ЕНЕРГИЈЕ ЗА 2025. ГОДИНУ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</row>
    <row r="8" spans="1:16" x14ac:dyDescent="0.2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13.5" thickBot="1" x14ac:dyDescent="0.25">
      <c r="A9" s="11"/>
      <c r="B9" s="13"/>
      <c r="C9" s="11"/>
      <c r="D9" s="14"/>
      <c r="E9" s="11"/>
      <c r="F9" s="11"/>
      <c r="G9" s="11"/>
      <c r="H9" s="11"/>
      <c r="I9" s="11"/>
      <c r="J9" s="11"/>
      <c r="K9" s="11"/>
      <c r="L9" s="14"/>
      <c r="M9" s="11"/>
      <c r="N9" s="11"/>
      <c r="O9" s="11"/>
      <c r="P9" s="15"/>
    </row>
    <row r="10" spans="1:16" ht="13.5" thickTop="1" x14ac:dyDescent="0.2">
      <c r="A10" s="11"/>
      <c r="B10" s="16" t="s">
        <v>47</v>
      </c>
      <c r="C10" s="373" t="s">
        <v>48</v>
      </c>
      <c r="D10" s="370" t="s">
        <v>49</v>
      </c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2"/>
      <c r="P10" s="17" t="s">
        <v>13</v>
      </c>
    </row>
    <row r="11" spans="1:16" x14ac:dyDescent="0.2">
      <c r="A11" s="11"/>
      <c r="B11" s="18" t="s">
        <v>50</v>
      </c>
      <c r="C11" s="374"/>
      <c r="D11" s="88" t="s">
        <v>14</v>
      </c>
      <c r="E11" s="89" t="s">
        <v>15</v>
      </c>
      <c r="F11" s="89" t="s">
        <v>16</v>
      </c>
      <c r="G11" s="89" t="s">
        <v>17</v>
      </c>
      <c r="H11" s="89" t="s">
        <v>18</v>
      </c>
      <c r="I11" s="89" t="s">
        <v>19</v>
      </c>
      <c r="J11" s="89" t="s">
        <v>20</v>
      </c>
      <c r="K11" s="89" t="s">
        <v>21</v>
      </c>
      <c r="L11" s="89" t="s">
        <v>22</v>
      </c>
      <c r="M11" s="89" t="s">
        <v>23</v>
      </c>
      <c r="N11" s="89" t="s">
        <v>24</v>
      </c>
      <c r="O11" s="90" t="s">
        <v>25</v>
      </c>
      <c r="P11" s="19" t="s">
        <v>51</v>
      </c>
    </row>
    <row r="12" spans="1:16" x14ac:dyDescent="0.2">
      <c r="A12" s="11"/>
      <c r="B12" s="50" t="s">
        <v>166</v>
      </c>
      <c r="C12" s="20" t="s">
        <v>167</v>
      </c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3"/>
      <c r="P12" s="64"/>
    </row>
    <row r="13" spans="1:16" x14ac:dyDescent="0.2">
      <c r="A13" s="11"/>
      <c r="B13" s="51">
        <v>1</v>
      </c>
      <c r="C13" s="21" t="s">
        <v>172</v>
      </c>
      <c r="D13" s="237">
        <f>D14+D15+D16+D17</f>
        <v>0</v>
      </c>
      <c r="E13" s="238">
        <f t="shared" ref="E13:O13" si="0">E14+E15+E16+E17</f>
        <v>0</v>
      </c>
      <c r="F13" s="238">
        <f t="shared" si="0"/>
        <v>0</v>
      </c>
      <c r="G13" s="238">
        <f t="shared" si="0"/>
        <v>0</v>
      </c>
      <c r="H13" s="238">
        <f t="shared" si="0"/>
        <v>0</v>
      </c>
      <c r="I13" s="164">
        <f t="shared" si="0"/>
        <v>0</v>
      </c>
      <c r="J13" s="238">
        <f t="shared" si="0"/>
        <v>0</v>
      </c>
      <c r="K13" s="238">
        <f t="shared" si="0"/>
        <v>0</v>
      </c>
      <c r="L13" s="238">
        <f t="shared" si="0"/>
        <v>0</v>
      </c>
      <c r="M13" s="238">
        <f t="shared" si="0"/>
        <v>0</v>
      </c>
      <c r="N13" s="238">
        <f t="shared" si="0"/>
        <v>0</v>
      </c>
      <c r="O13" s="165">
        <f t="shared" si="0"/>
        <v>0</v>
      </c>
      <c r="P13" s="236">
        <f>SUM(D13:O13)</f>
        <v>0</v>
      </c>
    </row>
    <row r="14" spans="1:16" x14ac:dyDescent="0.2">
      <c r="A14" s="11"/>
      <c r="B14" s="51" t="s">
        <v>27</v>
      </c>
      <c r="C14" s="240" t="s">
        <v>158</v>
      </c>
      <c r="D14" s="138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66"/>
      <c r="P14" s="184">
        <f>SUM(D14:O14)</f>
        <v>0</v>
      </c>
    </row>
    <row r="15" spans="1:16" x14ac:dyDescent="0.2">
      <c r="A15" s="11"/>
      <c r="B15" s="51" t="s">
        <v>28</v>
      </c>
      <c r="C15" s="240" t="s">
        <v>170</v>
      </c>
      <c r="D15" s="134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67"/>
      <c r="P15" s="184">
        <f>SUM(D15:O15)</f>
        <v>0</v>
      </c>
    </row>
    <row r="16" spans="1:16" x14ac:dyDescent="0.2">
      <c r="A16" s="11"/>
      <c r="B16" s="51" t="s">
        <v>29</v>
      </c>
      <c r="C16" s="240" t="s">
        <v>258</v>
      </c>
      <c r="D16" s="134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67"/>
      <c r="P16" s="184">
        <f>SUM(D16:O16)</f>
        <v>0</v>
      </c>
    </row>
    <row r="17" spans="1:16" x14ac:dyDescent="0.2">
      <c r="A17" s="11"/>
      <c r="B17" s="51" t="s">
        <v>30</v>
      </c>
      <c r="C17" s="240" t="s">
        <v>178</v>
      </c>
      <c r="D17" s="134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67"/>
      <c r="P17" s="185">
        <f>SUM(D17:O17)</f>
        <v>0</v>
      </c>
    </row>
    <row r="18" spans="1:16" x14ac:dyDescent="0.2">
      <c r="A18" s="11"/>
      <c r="B18" s="52" t="s">
        <v>169</v>
      </c>
      <c r="C18" s="24" t="s">
        <v>168</v>
      </c>
      <c r="D18" s="168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70"/>
      <c r="P18" s="186"/>
    </row>
    <row r="19" spans="1:16" x14ac:dyDescent="0.2">
      <c r="A19" s="11"/>
      <c r="B19" s="127">
        <v>2</v>
      </c>
      <c r="C19" s="21" t="s">
        <v>173</v>
      </c>
      <c r="D19" s="237">
        <f>D20+D21+D22+D23+D24+D30+D31</f>
        <v>0</v>
      </c>
      <c r="E19" s="238">
        <f t="shared" ref="E19:O19" si="1">E20+E21+E22+E23+E24+E30+E31</f>
        <v>0</v>
      </c>
      <c r="F19" s="238">
        <f t="shared" si="1"/>
        <v>0</v>
      </c>
      <c r="G19" s="238">
        <f t="shared" si="1"/>
        <v>0</v>
      </c>
      <c r="H19" s="238">
        <f t="shared" si="1"/>
        <v>0</v>
      </c>
      <c r="I19" s="164">
        <f t="shared" si="1"/>
        <v>0</v>
      </c>
      <c r="J19" s="238">
        <f t="shared" si="1"/>
        <v>0</v>
      </c>
      <c r="K19" s="238">
        <f t="shared" si="1"/>
        <v>0</v>
      </c>
      <c r="L19" s="238">
        <f t="shared" si="1"/>
        <v>0</v>
      </c>
      <c r="M19" s="238">
        <f t="shared" si="1"/>
        <v>0</v>
      </c>
      <c r="N19" s="238">
        <f t="shared" si="1"/>
        <v>0</v>
      </c>
      <c r="O19" s="165">
        <f t="shared" si="1"/>
        <v>0</v>
      </c>
      <c r="P19" s="184">
        <f>SUM(D19:O19)</f>
        <v>0</v>
      </c>
    </row>
    <row r="20" spans="1:16" x14ac:dyDescent="0.2">
      <c r="A20" s="11"/>
      <c r="B20" s="51" t="s">
        <v>36</v>
      </c>
      <c r="C20" s="240" t="s">
        <v>242</v>
      </c>
      <c r="D20" s="138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66"/>
      <c r="P20" s="184">
        <f>SUM(D20:O20)</f>
        <v>0</v>
      </c>
    </row>
    <row r="21" spans="1:16" x14ac:dyDescent="0.2">
      <c r="A21" s="11"/>
      <c r="B21" s="51" t="s">
        <v>37</v>
      </c>
      <c r="C21" s="240" t="s">
        <v>301</v>
      </c>
      <c r="D21" s="138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66"/>
      <c r="P21" s="184">
        <f>SUM(D21:O21)</f>
        <v>0</v>
      </c>
    </row>
    <row r="22" spans="1:16" x14ac:dyDescent="0.2">
      <c r="A22" s="11"/>
      <c r="B22" s="51" t="s">
        <v>38</v>
      </c>
      <c r="C22" s="240" t="s">
        <v>243</v>
      </c>
      <c r="D22" s="138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66"/>
      <c r="P22" s="184">
        <f>SUM(D22:O22)</f>
        <v>0</v>
      </c>
    </row>
    <row r="23" spans="1:16" x14ac:dyDescent="0.2">
      <c r="A23" s="11"/>
      <c r="B23" s="51" t="s">
        <v>39</v>
      </c>
      <c r="C23" s="240" t="s">
        <v>244</v>
      </c>
      <c r="D23" s="138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66"/>
      <c r="P23" s="184">
        <f t="shared" ref="P23:P29" si="2">SUM(D23:O23)</f>
        <v>0</v>
      </c>
    </row>
    <row r="24" spans="1:16" x14ac:dyDescent="0.2">
      <c r="A24" s="11"/>
      <c r="B24" s="51" t="s">
        <v>40</v>
      </c>
      <c r="C24" s="241" t="s">
        <v>266</v>
      </c>
      <c r="D24" s="163">
        <f>D25+D26+D27</f>
        <v>0</v>
      </c>
      <c r="E24" s="164">
        <f t="shared" ref="E24:O24" si="3">E25+E26+E27</f>
        <v>0</v>
      </c>
      <c r="F24" s="164">
        <f t="shared" si="3"/>
        <v>0</v>
      </c>
      <c r="G24" s="164">
        <f t="shared" si="3"/>
        <v>0</v>
      </c>
      <c r="H24" s="164">
        <f t="shared" si="3"/>
        <v>0</v>
      </c>
      <c r="I24" s="164">
        <f t="shared" si="3"/>
        <v>0</v>
      </c>
      <c r="J24" s="164">
        <f t="shared" si="3"/>
        <v>0</v>
      </c>
      <c r="K24" s="164">
        <f t="shared" si="3"/>
        <v>0</v>
      </c>
      <c r="L24" s="164">
        <f t="shared" si="3"/>
        <v>0</v>
      </c>
      <c r="M24" s="164">
        <f t="shared" si="3"/>
        <v>0</v>
      </c>
      <c r="N24" s="164">
        <f t="shared" si="3"/>
        <v>0</v>
      </c>
      <c r="O24" s="165">
        <f t="shared" si="3"/>
        <v>0</v>
      </c>
      <c r="P24" s="184">
        <f t="shared" si="2"/>
        <v>0</v>
      </c>
    </row>
    <row r="25" spans="1:16" x14ac:dyDescent="0.2">
      <c r="B25" s="51" t="s">
        <v>302</v>
      </c>
      <c r="C25" s="243" t="s">
        <v>364</v>
      </c>
      <c r="D25" s="138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66"/>
      <c r="P25" s="184">
        <f t="shared" si="2"/>
        <v>0</v>
      </c>
    </row>
    <row r="26" spans="1:16" x14ac:dyDescent="0.2">
      <c r="A26" s="11"/>
      <c r="B26" s="51" t="s">
        <v>303</v>
      </c>
      <c r="C26" s="243" t="s">
        <v>265</v>
      </c>
      <c r="D26" s="138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66"/>
      <c r="P26" s="184">
        <f t="shared" si="2"/>
        <v>0</v>
      </c>
    </row>
    <row r="27" spans="1:16" x14ac:dyDescent="0.2">
      <c r="A27" s="11"/>
      <c r="B27" s="51" t="s">
        <v>304</v>
      </c>
      <c r="C27" s="243" t="s">
        <v>58</v>
      </c>
      <c r="D27" s="163">
        <f>D28+D29</f>
        <v>0</v>
      </c>
      <c r="E27" s="164">
        <f t="shared" ref="E27:O27" si="4">E28+E29</f>
        <v>0</v>
      </c>
      <c r="F27" s="164">
        <f t="shared" si="4"/>
        <v>0</v>
      </c>
      <c r="G27" s="164">
        <f t="shared" si="4"/>
        <v>0</v>
      </c>
      <c r="H27" s="164">
        <f t="shared" si="4"/>
        <v>0</v>
      </c>
      <c r="I27" s="164">
        <f t="shared" si="4"/>
        <v>0</v>
      </c>
      <c r="J27" s="164">
        <f t="shared" si="4"/>
        <v>0</v>
      </c>
      <c r="K27" s="164">
        <f t="shared" si="4"/>
        <v>0</v>
      </c>
      <c r="L27" s="164">
        <f t="shared" si="4"/>
        <v>0</v>
      </c>
      <c r="M27" s="164">
        <f t="shared" si="4"/>
        <v>0</v>
      </c>
      <c r="N27" s="164">
        <f t="shared" si="4"/>
        <v>0</v>
      </c>
      <c r="O27" s="165">
        <f t="shared" si="4"/>
        <v>0</v>
      </c>
      <c r="P27" s="184">
        <f t="shared" si="2"/>
        <v>0</v>
      </c>
    </row>
    <row r="28" spans="1:16" x14ac:dyDescent="0.2">
      <c r="A28" s="11"/>
      <c r="B28" s="51" t="s">
        <v>305</v>
      </c>
      <c r="C28" s="244" t="s">
        <v>55</v>
      </c>
      <c r="D28" s="138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66"/>
      <c r="P28" s="184">
        <f t="shared" si="2"/>
        <v>0</v>
      </c>
    </row>
    <row r="29" spans="1:16" x14ac:dyDescent="0.2">
      <c r="A29" s="11"/>
      <c r="B29" s="51" t="s">
        <v>306</v>
      </c>
      <c r="C29" s="244" t="s">
        <v>57</v>
      </c>
      <c r="D29" s="138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66"/>
      <c r="P29" s="184">
        <f t="shared" si="2"/>
        <v>0</v>
      </c>
    </row>
    <row r="30" spans="1:16" x14ac:dyDescent="0.2">
      <c r="A30" s="11"/>
      <c r="B30" s="51" t="s">
        <v>41</v>
      </c>
      <c r="C30" s="241" t="s">
        <v>171</v>
      </c>
      <c r="D30" s="138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66"/>
      <c r="P30" s="184">
        <f>SUM(D30:O30)</f>
        <v>0</v>
      </c>
    </row>
    <row r="31" spans="1:16" x14ac:dyDescent="0.2">
      <c r="A31" s="11"/>
      <c r="B31" s="51" t="s">
        <v>307</v>
      </c>
      <c r="C31" s="240" t="s">
        <v>179</v>
      </c>
      <c r="D31" s="138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66"/>
      <c r="P31" s="184">
        <f>SUM(D31:O31)</f>
        <v>0</v>
      </c>
    </row>
    <row r="32" spans="1:16" x14ac:dyDescent="0.2">
      <c r="A32" s="11"/>
      <c r="B32" s="128">
        <v>3</v>
      </c>
      <c r="C32" s="23" t="s">
        <v>308</v>
      </c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71"/>
      <c r="P32" s="80">
        <f>SUM(D32:O32)</f>
        <v>0</v>
      </c>
    </row>
    <row r="33" spans="2:16" x14ac:dyDescent="0.2">
      <c r="B33" s="161">
        <v>4</v>
      </c>
      <c r="C33" s="162" t="s">
        <v>309</v>
      </c>
      <c r="D33" s="172">
        <f t="shared" ref="D33:O33" si="5">D19+D32</f>
        <v>0</v>
      </c>
      <c r="E33" s="173">
        <f t="shared" si="5"/>
        <v>0</v>
      </c>
      <c r="F33" s="173">
        <f t="shared" si="5"/>
        <v>0</v>
      </c>
      <c r="G33" s="173">
        <f t="shared" si="5"/>
        <v>0</v>
      </c>
      <c r="H33" s="173">
        <f t="shared" si="5"/>
        <v>0</v>
      </c>
      <c r="I33" s="173">
        <f t="shared" si="5"/>
        <v>0</v>
      </c>
      <c r="J33" s="173">
        <f t="shared" si="5"/>
        <v>0</v>
      </c>
      <c r="K33" s="173">
        <f t="shared" si="5"/>
        <v>0</v>
      </c>
      <c r="L33" s="173">
        <f t="shared" si="5"/>
        <v>0</v>
      </c>
      <c r="M33" s="173">
        <f t="shared" si="5"/>
        <v>0</v>
      </c>
      <c r="N33" s="173">
        <f t="shared" si="5"/>
        <v>0</v>
      </c>
      <c r="O33" s="174">
        <f t="shared" si="5"/>
        <v>0</v>
      </c>
      <c r="P33" s="187">
        <f>SUM(D33:O33)</f>
        <v>0</v>
      </c>
    </row>
    <row r="34" spans="2:16" x14ac:dyDescent="0.2">
      <c r="B34" s="128">
        <v>5</v>
      </c>
      <c r="C34" s="23" t="s">
        <v>185</v>
      </c>
      <c r="D34" s="107">
        <f>D13-D33</f>
        <v>0</v>
      </c>
      <c r="E34" s="108">
        <f>E13-E33</f>
        <v>0</v>
      </c>
      <c r="F34" s="108">
        <f t="shared" ref="F34:O34" si="6">F13-F33</f>
        <v>0</v>
      </c>
      <c r="G34" s="108">
        <f t="shared" si="6"/>
        <v>0</v>
      </c>
      <c r="H34" s="108">
        <f t="shared" si="6"/>
        <v>0</v>
      </c>
      <c r="I34" s="108">
        <f t="shared" si="6"/>
        <v>0</v>
      </c>
      <c r="J34" s="108">
        <f>J13-J33</f>
        <v>0</v>
      </c>
      <c r="K34" s="108">
        <f t="shared" si="6"/>
        <v>0</v>
      </c>
      <c r="L34" s="108">
        <f t="shared" si="6"/>
        <v>0</v>
      </c>
      <c r="M34" s="108">
        <f>M13-M33</f>
        <v>0</v>
      </c>
      <c r="N34" s="108">
        <f t="shared" si="6"/>
        <v>0</v>
      </c>
      <c r="O34" s="175">
        <f t="shared" si="6"/>
        <v>0</v>
      </c>
      <c r="P34" s="80">
        <f>SUM(D34:O34)</f>
        <v>0</v>
      </c>
    </row>
    <row r="35" spans="2:16" x14ac:dyDescent="0.2">
      <c r="B35" s="129" t="s">
        <v>174</v>
      </c>
      <c r="C35" s="24" t="s">
        <v>175</v>
      </c>
      <c r="D35" s="168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70"/>
      <c r="P35" s="186">
        <v>0</v>
      </c>
    </row>
    <row r="36" spans="2:16" x14ac:dyDescent="0.2">
      <c r="B36" s="130">
        <v>6</v>
      </c>
      <c r="C36" s="26" t="s">
        <v>172</v>
      </c>
      <c r="D36" s="104">
        <f>D37+D38+D39</f>
        <v>0</v>
      </c>
      <c r="E36" s="105">
        <f t="shared" ref="E36:O36" si="7">E37+E38+E39</f>
        <v>0</v>
      </c>
      <c r="F36" s="105">
        <f t="shared" si="7"/>
        <v>0</v>
      </c>
      <c r="G36" s="105">
        <f t="shared" si="7"/>
        <v>0</v>
      </c>
      <c r="H36" s="105">
        <f t="shared" si="7"/>
        <v>0</v>
      </c>
      <c r="I36" s="105">
        <f t="shared" si="7"/>
        <v>0</v>
      </c>
      <c r="J36" s="105">
        <f t="shared" si="7"/>
        <v>0</v>
      </c>
      <c r="K36" s="105">
        <f t="shared" si="7"/>
        <v>0</v>
      </c>
      <c r="L36" s="105">
        <f t="shared" si="7"/>
        <v>0</v>
      </c>
      <c r="M36" s="105">
        <f t="shared" si="7"/>
        <v>0</v>
      </c>
      <c r="N36" s="105">
        <f t="shared" si="7"/>
        <v>0</v>
      </c>
      <c r="O36" s="176">
        <f t="shared" si="7"/>
        <v>0</v>
      </c>
      <c r="P36" s="75">
        <f>SUM(D36:O36)</f>
        <v>0</v>
      </c>
    </row>
    <row r="37" spans="2:16" x14ac:dyDescent="0.2">
      <c r="B37" s="127" t="s">
        <v>141</v>
      </c>
      <c r="C37" s="240" t="s">
        <v>176</v>
      </c>
      <c r="D37" s="138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66"/>
      <c r="P37" s="184">
        <f t="shared" ref="P37:P46" si="8">SUM(D37:O37)</f>
        <v>0</v>
      </c>
    </row>
    <row r="38" spans="2:16" x14ac:dyDescent="0.2">
      <c r="B38" s="127" t="s">
        <v>142</v>
      </c>
      <c r="C38" s="240" t="s">
        <v>212</v>
      </c>
      <c r="D38" s="92">
        <f>D30</f>
        <v>0</v>
      </c>
      <c r="E38" s="93">
        <f t="shared" ref="E38:O38" si="9">E30</f>
        <v>0</v>
      </c>
      <c r="F38" s="93">
        <f t="shared" si="9"/>
        <v>0</v>
      </c>
      <c r="G38" s="93">
        <f t="shared" si="9"/>
        <v>0</v>
      </c>
      <c r="H38" s="93">
        <f t="shared" si="9"/>
        <v>0</v>
      </c>
      <c r="I38" s="93">
        <f t="shared" si="9"/>
        <v>0</v>
      </c>
      <c r="J38" s="93">
        <f t="shared" si="9"/>
        <v>0</v>
      </c>
      <c r="K38" s="93">
        <f t="shared" si="9"/>
        <v>0</v>
      </c>
      <c r="L38" s="93">
        <f t="shared" si="9"/>
        <v>0</v>
      </c>
      <c r="M38" s="93">
        <f t="shared" si="9"/>
        <v>0</v>
      </c>
      <c r="N38" s="93">
        <f t="shared" si="9"/>
        <v>0</v>
      </c>
      <c r="O38" s="177">
        <f t="shared" si="9"/>
        <v>0</v>
      </c>
      <c r="P38" s="184">
        <f t="shared" si="8"/>
        <v>0</v>
      </c>
    </row>
    <row r="39" spans="2:16" x14ac:dyDescent="0.2">
      <c r="B39" s="131" t="s">
        <v>143</v>
      </c>
      <c r="C39" s="242" t="s">
        <v>177</v>
      </c>
      <c r="D39" s="141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78"/>
      <c r="P39" s="188">
        <f>SUM(D39:O39)</f>
        <v>0</v>
      </c>
    </row>
    <row r="40" spans="2:16" x14ac:dyDescent="0.2">
      <c r="B40" s="130">
        <v>7</v>
      </c>
      <c r="C40" s="26" t="s">
        <v>173</v>
      </c>
      <c r="D40" s="104">
        <f>D41+D42+D43-D44</f>
        <v>0</v>
      </c>
      <c r="E40" s="105">
        <f t="shared" ref="E40:O40" si="10">E41+E42+E43-E44</f>
        <v>0</v>
      </c>
      <c r="F40" s="105">
        <f t="shared" si="10"/>
        <v>0</v>
      </c>
      <c r="G40" s="105">
        <f t="shared" si="10"/>
        <v>0</v>
      </c>
      <c r="H40" s="105">
        <f t="shared" si="10"/>
        <v>0</v>
      </c>
      <c r="I40" s="105">
        <f t="shared" si="10"/>
        <v>0</v>
      </c>
      <c r="J40" s="105">
        <f t="shared" si="10"/>
        <v>0</v>
      </c>
      <c r="K40" s="105">
        <f t="shared" si="10"/>
        <v>0</v>
      </c>
      <c r="L40" s="105">
        <f t="shared" si="10"/>
        <v>0</v>
      </c>
      <c r="M40" s="105">
        <f t="shared" si="10"/>
        <v>0</v>
      </c>
      <c r="N40" s="105">
        <f t="shared" si="10"/>
        <v>0</v>
      </c>
      <c r="O40" s="176">
        <f t="shared" si="10"/>
        <v>0</v>
      </c>
      <c r="P40" s="185">
        <f t="shared" si="8"/>
        <v>0</v>
      </c>
    </row>
    <row r="41" spans="2:16" x14ac:dyDescent="0.2">
      <c r="B41" s="127" t="s">
        <v>145</v>
      </c>
      <c r="C41" s="240" t="s">
        <v>180</v>
      </c>
      <c r="D41" s="138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66"/>
      <c r="P41" s="184">
        <f t="shared" si="8"/>
        <v>0</v>
      </c>
    </row>
    <row r="42" spans="2:16" x14ac:dyDescent="0.2">
      <c r="B42" s="127" t="s">
        <v>146</v>
      </c>
      <c r="C42" s="240" t="s">
        <v>213</v>
      </c>
      <c r="D42" s="92">
        <f>D15</f>
        <v>0</v>
      </c>
      <c r="E42" s="93">
        <f t="shared" ref="E42:O42" si="11">E15</f>
        <v>0</v>
      </c>
      <c r="F42" s="93">
        <f t="shared" si="11"/>
        <v>0</v>
      </c>
      <c r="G42" s="93">
        <f t="shared" si="11"/>
        <v>0</v>
      </c>
      <c r="H42" s="93">
        <f t="shared" si="11"/>
        <v>0</v>
      </c>
      <c r="I42" s="93">
        <f t="shared" si="11"/>
        <v>0</v>
      </c>
      <c r="J42" s="93">
        <f t="shared" si="11"/>
        <v>0</v>
      </c>
      <c r="K42" s="93">
        <f t="shared" si="11"/>
        <v>0</v>
      </c>
      <c r="L42" s="93">
        <f t="shared" si="11"/>
        <v>0</v>
      </c>
      <c r="M42" s="93">
        <f t="shared" si="11"/>
        <v>0</v>
      </c>
      <c r="N42" s="93">
        <f t="shared" si="11"/>
        <v>0</v>
      </c>
      <c r="O42" s="177">
        <f t="shared" si="11"/>
        <v>0</v>
      </c>
      <c r="P42" s="184">
        <f>SUM(D42:O42)</f>
        <v>0</v>
      </c>
    </row>
    <row r="43" spans="2:16" x14ac:dyDescent="0.2">
      <c r="B43" s="131" t="s">
        <v>149</v>
      </c>
      <c r="C43" s="242" t="s">
        <v>181</v>
      </c>
      <c r="D43" s="141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78"/>
      <c r="P43" s="188">
        <f t="shared" si="8"/>
        <v>0</v>
      </c>
    </row>
    <row r="44" spans="2:16" x14ac:dyDescent="0.2">
      <c r="B44" s="18">
        <v>8</v>
      </c>
      <c r="C44" s="25" t="s">
        <v>310</v>
      </c>
      <c r="D44" s="191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3"/>
      <c r="P44" s="189">
        <f>SUM(D44:O44)</f>
        <v>0</v>
      </c>
    </row>
    <row r="45" spans="2:16" x14ac:dyDescent="0.2">
      <c r="B45" s="18">
        <v>9</v>
      </c>
      <c r="C45" s="162" t="s">
        <v>311</v>
      </c>
      <c r="D45" s="101">
        <f>D40+D44</f>
        <v>0</v>
      </c>
      <c r="E45" s="102">
        <f t="shared" ref="E45:O45" si="12">E40+E44</f>
        <v>0</v>
      </c>
      <c r="F45" s="102">
        <f t="shared" si="12"/>
        <v>0</v>
      </c>
      <c r="G45" s="102">
        <f t="shared" si="12"/>
        <v>0</v>
      </c>
      <c r="H45" s="102">
        <f t="shared" si="12"/>
        <v>0</v>
      </c>
      <c r="I45" s="102">
        <f t="shared" si="12"/>
        <v>0</v>
      </c>
      <c r="J45" s="102">
        <f t="shared" si="12"/>
        <v>0</v>
      </c>
      <c r="K45" s="102">
        <f t="shared" si="12"/>
        <v>0</v>
      </c>
      <c r="L45" s="102">
        <f t="shared" si="12"/>
        <v>0</v>
      </c>
      <c r="M45" s="102">
        <f t="shared" si="12"/>
        <v>0</v>
      </c>
      <c r="N45" s="102">
        <f t="shared" si="12"/>
        <v>0</v>
      </c>
      <c r="O45" s="182">
        <f t="shared" si="12"/>
        <v>0</v>
      </c>
      <c r="P45" s="189">
        <f>SUM(D45:O45)</f>
        <v>0</v>
      </c>
    </row>
    <row r="46" spans="2:16" x14ac:dyDescent="0.2">
      <c r="B46" s="18">
        <v>10</v>
      </c>
      <c r="C46" s="25" t="s">
        <v>186</v>
      </c>
      <c r="D46" s="101">
        <f>D36-D45</f>
        <v>0</v>
      </c>
      <c r="E46" s="102">
        <f t="shared" ref="E46:O46" si="13">E36-E45</f>
        <v>0</v>
      </c>
      <c r="F46" s="102">
        <f t="shared" si="13"/>
        <v>0</v>
      </c>
      <c r="G46" s="102">
        <f t="shared" si="13"/>
        <v>0</v>
      </c>
      <c r="H46" s="102">
        <f t="shared" si="13"/>
        <v>0</v>
      </c>
      <c r="I46" s="102">
        <f t="shared" si="13"/>
        <v>0</v>
      </c>
      <c r="J46" s="102">
        <f t="shared" si="13"/>
        <v>0</v>
      </c>
      <c r="K46" s="102">
        <f t="shared" si="13"/>
        <v>0</v>
      </c>
      <c r="L46" s="102">
        <f t="shared" si="13"/>
        <v>0</v>
      </c>
      <c r="M46" s="102">
        <f t="shared" si="13"/>
        <v>0</v>
      </c>
      <c r="N46" s="102">
        <f t="shared" si="13"/>
        <v>0</v>
      </c>
      <c r="O46" s="182">
        <f t="shared" si="13"/>
        <v>0</v>
      </c>
      <c r="P46" s="189">
        <f t="shared" si="8"/>
        <v>0</v>
      </c>
    </row>
    <row r="47" spans="2:16" x14ac:dyDescent="0.2">
      <c r="B47" s="128" t="s">
        <v>182</v>
      </c>
      <c r="C47" s="23" t="s">
        <v>79</v>
      </c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179"/>
      <c r="P47" s="80"/>
    </row>
    <row r="48" spans="2:16" x14ac:dyDescent="0.2">
      <c r="B48" s="51">
        <v>11</v>
      </c>
      <c r="C48" s="21" t="s">
        <v>172</v>
      </c>
      <c r="D48" s="95">
        <f>D49+D51+D50</f>
        <v>0</v>
      </c>
      <c r="E48" s="67">
        <f t="shared" ref="E48:O48" si="14">E49+E51+E50</f>
        <v>0</v>
      </c>
      <c r="F48" s="239">
        <f t="shared" si="14"/>
        <v>0</v>
      </c>
      <c r="G48" s="239">
        <f t="shared" si="14"/>
        <v>0</v>
      </c>
      <c r="H48" s="239">
        <f t="shared" si="14"/>
        <v>0</v>
      </c>
      <c r="I48" s="96">
        <f t="shared" si="14"/>
        <v>0</v>
      </c>
      <c r="J48" s="67">
        <f t="shared" si="14"/>
        <v>0</v>
      </c>
      <c r="K48" s="96">
        <f t="shared" si="14"/>
        <v>0</v>
      </c>
      <c r="L48" s="67">
        <f t="shared" si="14"/>
        <v>0</v>
      </c>
      <c r="M48" s="96">
        <f t="shared" si="14"/>
        <v>0</v>
      </c>
      <c r="N48" s="67">
        <f t="shared" si="14"/>
        <v>0</v>
      </c>
      <c r="O48" s="239">
        <f t="shared" si="14"/>
        <v>0</v>
      </c>
      <c r="P48" s="316">
        <f t="shared" ref="P48:P58" si="15">SUM(D48:O48)</f>
        <v>0</v>
      </c>
    </row>
    <row r="49" spans="2:16" x14ac:dyDescent="0.2">
      <c r="B49" s="51" t="s">
        <v>260</v>
      </c>
      <c r="C49" s="240" t="s">
        <v>158</v>
      </c>
      <c r="D49" s="92">
        <f t="shared" ref="D49:O49" si="16">D37+D14</f>
        <v>0</v>
      </c>
      <c r="E49" s="93">
        <f t="shared" si="16"/>
        <v>0</v>
      </c>
      <c r="F49" s="93">
        <f t="shared" si="16"/>
        <v>0</v>
      </c>
      <c r="G49" s="93">
        <f t="shared" si="16"/>
        <v>0</v>
      </c>
      <c r="H49" s="93">
        <f t="shared" si="16"/>
        <v>0</v>
      </c>
      <c r="I49" s="93">
        <f t="shared" si="16"/>
        <v>0</v>
      </c>
      <c r="J49" s="93">
        <f t="shared" si="16"/>
        <v>0</v>
      </c>
      <c r="K49" s="93">
        <f t="shared" si="16"/>
        <v>0</v>
      </c>
      <c r="L49" s="93">
        <f t="shared" si="16"/>
        <v>0</v>
      </c>
      <c r="M49" s="93">
        <f t="shared" si="16"/>
        <v>0</v>
      </c>
      <c r="N49" s="93">
        <f t="shared" si="16"/>
        <v>0</v>
      </c>
      <c r="O49" s="177">
        <f t="shared" si="16"/>
        <v>0</v>
      </c>
      <c r="P49" s="184">
        <f t="shared" si="15"/>
        <v>0</v>
      </c>
    </row>
    <row r="50" spans="2:16" x14ac:dyDescent="0.2">
      <c r="B50" s="51" t="s">
        <v>259</v>
      </c>
      <c r="C50" s="240" t="s">
        <v>258</v>
      </c>
      <c r="D50" s="92">
        <f>D16</f>
        <v>0</v>
      </c>
      <c r="E50" s="93">
        <f t="shared" ref="E50:O50" si="17">E16</f>
        <v>0</v>
      </c>
      <c r="F50" s="234">
        <f t="shared" si="17"/>
        <v>0</v>
      </c>
      <c r="G50" s="93">
        <f t="shared" si="17"/>
        <v>0</v>
      </c>
      <c r="H50" s="234">
        <f t="shared" si="17"/>
        <v>0</v>
      </c>
      <c r="I50" s="233">
        <f t="shared" si="17"/>
        <v>0</v>
      </c>
      <c r="J50" s="93">
        <f t="shared" si="17"/>
        <v>0</v>
      </c>
      <c r="K50" s="234">
        <f t="shared" si="17"/>
        <v>0</v>
      </c>
      <c r="L50" s="233">
        <f t="shared" si="17"/>
        <v>0</v>
      </c>
      <c r="M50" s="93">
        <f t="shared" si="17"/>
        <v>0</v>
      </c>
      <c r="N50" s="234">
        <f t="shared" si="17"/>
        <v>0</v>
      </c>
      <c r="O50" s="233">
        <f t="shared" si="17"/>
        <v>0</v>
      </c>
      <c r="P50" s="236">
        <f t="shared" si="15"/>
        <v>0</v>
      </c>
    </row>
    <row r="51" spans="2:16" x14ac:dyDescent="0.2">
      <c r="B51" s="53" t="s">
        <v>261</v>
      </c>
      <c r="C51" s="242" t="s">
        <v>183</v>
      </c>
      <c r="D51" s="98">
        <f t="shared" ref="D51:O51" si="18">D39+D17</f>
        <v>0</v>
      </c>
      <c r="E51" s="99">
        <f t="shared" si="18"/>
        <v>0</v>
      </c>
      <c r="F51" s="99">
        <f t="shared" si="18"/>
        <v>0</v>
      </c>
      <c r="G51" s="99">
        <f t="shared" si="18"/>
        <v>0</v>
      </c>
      <c r="H51" s="99">
        <f t="shared" si="18"/>
        <v>0</v>
      </c>
      <c r="I51" s="99">
        <f t="shared" si="18"/>
        <v>0</v>
      </c>
      <c r="J51" s="99">
        <f t="shared" si="18"/>
        <v>0</v>
      </c>
      <c r="K51" s="99">
        <f t="shared" si="18"/>
        <v>0</v>
      </c>
      <c r="L51" s="99">
        <f t="shared" si="18"/>
        <v>0</v>
      </c>
      <c r="M51" s="99">
        <f t="shared" si="18"/>
        <v>0</v>
      </c>
      <c r="N51" s="99">
        <f t="shared" si="18"/>
        <v>0</v>
      </c>
      <c r="O51" s="180">
        <f t="shared" si="18"/>
        <v>0</v>
      </c>
      <c r="P51" s="188">
        <f t="shared" si="15"/>
        <v>0</v>
      </c>
    </row>
    <row r="52" spans="2:16" x14ac:dyDescent="0.2">
      <c r="B52" s="130">
        <v>12</v>
      </c>
      <c r="C52" s="26" t="s">
        <v>173</v>
      </c>
      <c r="D52" s="104">
        <f>D53+D54+D55</f>
        <v>0</v>
      </c>
      <c r="E52" s="105">
        <f t="shared" ref="E52:O52" si="19">E53+E54+E55</f>
        <v>0</v>
      </c>
      <c r="F52" s="105">
        <f t="shared" si="19"/>
        <v>0</v>
      </c>
      <c r="G52" s="105">
        <f t="shared" si="19"/>
        <v>0</v>
      </c>
      <c r="H52" s="105">
        <f t="shared" si="19"/>
        <v>0</v>
      </c>
      <c r="I52" s="105">
        <f t="shared" si="19"/>
        <v>0</v>
      </c>
      <c r="J52" s="105">
        <f t="shared" si="19"/>
        <v>0</v>
      </c>
      <c r="K52" s="105">
        <f t="shared" si="19"/>
        <v>0</v>
      </c>
      <c r="L52" s="105">
        <f t="shared" si="19"/>
        <v>0</v>
      </c>
      <c r="M52" s="105">
        <f t="shared" si="19"/>
        <v>0</v>
      </c>
      <c r="N52" s="105">
        <f t="shared" si="19"/>
        <v>0</v>
      </c>
      <c r="O52" s="176">
        <f t="shared" si="19"/>
        <v>0</v>
      </c>
      <c r="P52" s="185">
        <f t="shared" si="15"/>
        <v>0</v>
      </c>
    </row>
    <row r="53" spans="2:16" x14ac:dyDescent="0.2">
      <c r="B53" s="51" t="s">
        <v>262</v>
      </c>
      <c r="C53" s="240" t="s">
        <v>245</v>
      </c>
      <c r="D53" s="92">
        <f>D20+D21+D24+D41-D44</f>
        <v>0</v>
      </c>
      <c r="E53" s="93">
        <f t="shared" ref="E53:O53" si="20">E20+E21+E24+E41-E44</f>
        <v>0</v>
      </c>
      <c r="F53" s="93">
        <f t="shared" si="20"/>
        <v>0</v>
      </c>
      <c r="G53" s="93">
        <f t="shared" si="20"/>
        <v>0</v>
      </c>
      <c r="H53" s="93">
        <f t="shared" si="20"/>
        <v>0</v>
      </c>
      <c r="I53" s="93">
        <f t="shared" si="20"/>
        <v>0</v>
      </c>
      <c r="J53" s="93">
        <f t="shared" si="20"/>
        <v>0</v>
      </c>
      <c r="K53" s="93">
        <f t="shared" si="20"/>
        <v>0</v>
      </c>
      <c r="L53" s="93">
        <f t="shared" si="20"/>
        <v>0</v>
      </c>
      <c r="M53" s="93">
        <f t="shared" si="20"/>
        <v>0</v>
      </c>
      <c r="N53" s="93">
        <f t="shared" si="20"/>
        <v>0</v>
      </c>
      <c r="O53" s="177">
        <f t="shared" si="20"/>
        <v>0</v>
      </c>
      <c r="P53" s="184">
        <f t="shared" si="15"/>
        <v>0</v>
      </c>
    </row>
    <row r="54" spans="2:16" x14ac:dyDescent="0.2">
      <c r="B54" s="51" t="s">
        <v>263</v>
      </c>
      <c r="C54" s="240" t="s">
        <v>246</v>
      </c>
      <c r="D54" s="92">
        <f>D22+D23</f>
        <v>0</v>
      </c>
      <c r="E54" s="93">
        <f t="shared" ref="E54:O54" si="21">E22+E23</f>
        <v>0</v>
      </c>
      <c r="F54" s="93">
        <f t="shared" si="21"/>
        <v>0</v>
      </c>
      <c r="G54" s="93">
        <f t="shared" si="21"/>
        <v>0</v>
      </c>
      <c r="H54" s="93">
        <f t="shared" si="21"/>
        <v>0</v>
      </c>
      <c r="I54" s="93">
        <f t="shared" si="21"/>
        <v>0</v>
      </c>
      <c r="J54" s="93">
        <f t="shared" si="21"/>
        <v>0</v>
      </c>
      <c r="K54" s="93">
        <f t="shared" si="21"/>
        <v>0</v>
      </c>
      <c r="L54" s="93">
        <f t="shared" si="21"/>
        <v>0</v>
      </c>
      <c r="M54" s="93">
        <f t="shared" si="21"/>
        <v>0</v>
      </c>
      <c r="N54" s="93">
        <f t="shared" si="21"/>
        <v>0</v>
      </c>
      <c r="O54" s="177">
        <f t="shared" si="21"/>
        <v>0</v>
      </c>
      <c r="P54" s="184">
        <f t="shared" si="15"/>
        <v>0</v>
      </c>
    </row>
    <row r="55" spans="2:16" x14ac:dyDescent="0.2">
      <c r="B55" s="53" t="s">
        <v>264</v>
      </c>
      <c r="C55" s="242" t="s">
        <v>184</v>
      </c>
      <c r="D55" s="98">
        <f t="shared" ref="D55:O55" si="22">D31+D43</f>
        <v>0</v>
      </c>
      <c r="E55" s="99">
        <f t="shared" si="22"/>
        <v>0</v>
      </c>
      <c r="F55" s="99">
        <f t="shared" si="22"/>
        <v>0</v>
      </c>
      <c r="G55" s="99">
        <f t="shared" si="22"/>
        <v>0</v>
      </c>
      <c r="H55" s="99">
        <f t="shared" si="22"/>
        <v>0</v>
      </c>
      <c r="I55" s="99">
        <f t="shared" si="22"/>
        <v>0</v>
      </c>
      <c r="J55" s="99">
        <f t="shared" si="22"/>
        <v>0</v>
      </c>
      <c r="K55" s="99">
        <f t="shared" si="22"/>
        <v>0</v>
      </c>
      <c r="L55" s="99">
        <f t="shared" si="22"/>
        <v>0</v>
      </c>
      <c r="M55" s="99">
        <f t="shared" si="22"/>
        <v>0</v>
      </c>
      <c r="N55" s="99">
        <f t="shared" si="22"/>
        <v>0</v>
      </c>
      <c r="O55" s="180">
        <f t="shared" si="22"/>
        <v>0</v>
      </c>
      <c r="P55" s="188">
        <f t="shared" si="15"/>
        <v>0</v>
      </c>
    </row>
    <row r="56" spans="2:16" x14ac:dyDescent="0.2">
      <c r="B56" s="18">
        <v>13</v>
      </c>
      <c r="C56" s="25" t="s">
        <v>312</v>
      </c>
      <c r="D56" s="109">
        <f t="shared" ref="D56:O56" si="23">D44+D32</f>
        <v>0</v>
      </c>
      <c r="E56" s="110">
        <f t="shared" si="23"/>
        <v>0</v>
      </c>
      <c r="F56" s="110">
        <f t="shared" si="23"/>
        <v>0</v>
      </c>
      <c r="G56" s="110">
        <f t="shared" si="23"/>
        <v>0</v>
      </c>
      <c r="H56" s="110">
        <f t="shared" si="23"/>
        <v>0</v>
      </c>
      <c r="I56" s="110">
        <f t="shared" si="23"/>
        <v>0</v>
      </c>
      <c r="J56" s="110">
        <f t="shared" si="23"/>
        <v>0</v>
      </c>
      <c r="K56" s="110">
        <f t="shared" si="23"/>
        <v>0</v>
      </c>
      <c r="L56" s="110">
        <f t="shared" si="23"/>
        <v>0</v>
      </c>
      <c r="M56" s="110">
        <f t="shared" si="23"/>
        <v>0</v>
      </c>
      <c r="N56" s="110">
        <f t="shared" si="23"/>
        <v>0</v>
      </c>
      <c r="O56" s="181">
        <f t="shared" si="23"/>
        <v>0</v>
      </c>
      <c r="P56" s="189">
        <f t="shared" si="15"/>
        <v>0</v>
      </c>
    </row>
    <row r="57" spans="2:16" x14ac:dyDescent="0.2">
      <c r="B57" s="128">
        <v>14</v>
      </c>
      <c r="C57" s="23" t="s">
        <v>313</v>
      </c>
      <c r="D57" s="101">
        <f>D56+D52</f>
        <v>0</v>
      </c>
      <c r="E57" s="102">
        <f>E56+E52</f>
        <v>0</v>
      </c>
      <c r="F57" s="102">
        <f t="shared" ref="F57:O57" si="24">F56+F52</f>
        <v>0</v>
      </c>
      <c r="G57" s="102">
        <f t="shared" si="24"/>
        <v>0</v>
      </c>
      <c r="H57" s="102">
        <f t="shared" si="24"/>
        <v>0</v>
      </c>
      <c r="I57" s="102">
        <f t="shared" si="24"/>
        <v>0</v>
      </c>
      <c r="J57" s="102">
        <f>J56+J52</f>
        <v>0</v>
      </c>
      <c r="K57" s="102">
        <f t="shared" si="24"/>
        <v>0</v>
      </c>
      <c r="L57" s="102">
        <f t="shared" si="24"/>
        <v>0</v>
      </c>
      <c r="M57" s="102">
        <f>M56+M52</f>
        <v>0</v>
      </c>
      <c r="N57" s="102">
        <f t="shared" si="24"/>
        <v>0</v>
      </c>
      <c r="O57" s="182">
        <f t="shared" si="24"/>
        <v>0</v>
      </c>
      <c r="P57" s="80">
        <f t="shared" si="15"/>
        <v>0</v>
      </c>
    </row>
    <row r="58" spans="2:16" ht="13.5" thickBot="1" x14ac:dyDescent="0.25">
      <c r="B58" s="132">
        <v>15</v>
      </c>
      <c r="C58" s="117" t="s">
        <v>187</v>
      </c>
      <c r="D58" s="114">
        <f>D48-D57</f>
        <v>0</v>
      </c>
      <c r="E58" s="115">
        <f>E48-E57</f>
        <v>0</v>
      </c>
      <c r="F58" s="115">
        <f t="shared" ref="F58:O58" si="25">F48-F57</f>
        <v>0</v>
      </c>
      <c r="G58" s="115">
        <f t="shared" si="25"/>
        <v>0</v>
      </c>
      <c r="H58" s="115">
        <f t="shared" si="25"/>
        <v>0</v>
      </c>
      <c r="I58" s="115">
        <f t="shared" si="25"/>
        <v>0</v>
      </c>
      <c r="J58" s="115">
        <f>J48-J57</f>
        <v>0</v>
      </c>
      <c r="K58" s="115">
        <f t="shared" si="25"/>
        <v>0</v>
      </c>
      <c r="L58" s="115">
        <f t="shared" si="25"/>
        <v>0</v>
      </c>
      <c r="M58" s="115">
        <f>M48-M57</f>
        <v>0</v>
      </c>
      <c r="N58" s="115">
        <f t="shared" si="25"/>
        <v>0</v>
      </c>
      <c r="O58" s="183">
        <f t="shared" si="25"/>
        <v>0</v>
      </c>
      <c r="P58" s="190">
        <f t="shared" si="15"/>
        <v>0</v>
      </c>
    </row>
    <row r="59" spans="2:16" ht="13.5" thickTop="1" x14ac:dyDescent="0.2">
      <c r="B59" s="367"/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9"/>
    </row>
    <row r="60" spans="2:16" x14ac:dyDescent="0.2">
      <c r="B60" s="364" t="s">
        <v>225</v>
      </c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6"/>
    </row>
    <row r="61" spans="2:16" x14ac:dyDescent="0.2">
      <c r="B61" s="128">
        <v>16</v>
      </c>
      <c r="C61" s="308" t="s">
        <v>344</v>
      </c>
      <c r="D61" s="325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7"/>
      <c r="P61" s="328">
        <f>SUM(D61:O61)</f>
        <v>0</v>
      </c>
    </row>
    <row r="62" spans="2:16" x14ac:dyDescent="0.2">
      <c r="B62" s="128">
        <v>17</v>
      </c>
      <c r="C62" s="308" t="s">
        <v>345</v>
      </c>
      <c r="D62" s="325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7"/>
      <c r="P62" s="328">
        <f>SUM(D62:O62)</f>
        <v>0</v>
      </c>
    </row>
    <row r="63" spans="2:16" x14ac:dyDescent="0.2">
      <c r="B63" s="128">
        <v>18</v>
      </c>
      <c r="C63" s="346" t="s">
        <v>346</v>
      </c>
      <c r="D63" s="325"/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7"/>
      <c r="P63" s="328">
        <f>SUM(D63:O63)</f>
        <v>0</v>
      </c>
    </row>
    <row r="64" spans="2:16" ht="13.5" thickBot="1" x14ac:dyDescent="0.25">
      <c r="B64" s="132">
        <v>19</v>
      </c>
      <c r="C64" s="347" t="s">
        <v>323</v>
      </c>
      <c r="D64" s="325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7"/>
      <c r="P64" s="328">
        <f>SUM(D64:O64)</f>
        <v>0</v>
      </c>
    </row>
    <row r="65" spans="2:17" ht="13.5" thickTop="1" x14ac:dyDescent="0.2">
      <c r="B65" s="367"/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9"/>
    </row>
    <row r="66" spans="2:17" x14ac:dyDescent="0.2">
      <c r="B66" s="364" t="s">
        <v>227</v>
      </c>
      <c r="C66" s="365"/>
      <c r="D66" s="365"/>
      <c r="E66" s="365"/>
      <c r="F66" s="365"/>
      <c r="G66" s="365"/>
      <c r="H66" s="365"/>
      <c r="I66" s="365"/>
      <c r="J66" s="365"/>
      <c r="K66" s="365"/>
      <c r="L66" s="365"/>
      <c r="M66" s="365"/>
      <c r="N66" s="365"/>
      <c r="O66" s="365"/>
      <c r="P66" s="366"/>
    </row>
    <row r="67" spans="2:17" x14ac:dyDescent="0.2">
      <c r="B67" s="52">
        <v>20</v>
      </c>
      <c r="C67" s="317" t="s">
        <v>314</v>
      </c>
      <c r="D67" s="318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9"/>
    </row>
    <row r="68" spans="2:17" x14ac:dyDescent="0.2">
      <c r="B68" s="329" t="s">
        <v>229</v>
      </c>
      <c r="C68" s="245" t="str">
        <f>C12</f>
        <v>УЛАЗ У ПРЕНОСНИ СИСТЕМ - без КиМ</v>
      </c>
      <c r="D68" s="104">
        <f>D13</f>
        <v>0</v>
      </c>
      <c r="E68" s="105">
        <f t="shared" ref="E68:P68" si="26">E13</f>
        <v>0</v>
      </c>
      <c r="F68" s="105">
        <f t="shared" si="26"/>
        <v>0</v>
      </c>
      <c r="G68" s="105">
        <f t="shared" si="26"/>
        <v>0</v>
      </c>
      <c r="H68" s="105">
        <f t="shared" si="26"/>
        <v>0</v>
      </c>
      <c r="I68" s="105">
        <f t="shared" si="26"/>
        <v>0</v>
      </c>
      <c r="J68" s="105">
        <f t="shared" si="26"/>
        <v>0</v>
      </c>
      <c r="K68" s="105">
        <f t="shared" si="26"/>
        <v>0</v>
      </c>
      <c r="L68" s="105">
        <f t="shared" si="26"/>
        <v>0</v>
      </c>
      <c r="M68" s="105">
        <f t="shared" si="26"/>
        <v>0</v>
      </c>
      <c r="N68" s="105">
        <f t="shared" si="26"/>
        <v>0</v>
      </c>
      <c r="O68" s="176">
        <f t="shared" si="26"/>
        <v>0</v>
      </c>
      <c r="P68" s="185">
        <f t="shared" si="26"/>
        <v>0</v>
      </c>
    </row>
    <row r="69" spans="2:17" x14ac:dyDescent="0.2">
      <c r="B69" s="329" t="s">
        <v>231</v>
      </c>
      <c r="C69" s="245" t="str">
        <f>C32</f>
        <v>ЕМС АД - Губици у преносној мрежи без КиМ</v>
      </c>
      <c r="D69" s="104">
        <f>D32</f>
        <v>0</v>
      </c>
      <c r="E69" s="105">
        <f t="shared" ref="E69:P69" si="27">E32</f>
        <v>0</v>
      </c>
      <c r="F69" s="105">
        <f t="shared" si="27"/>
        <v>0</v>
      </c>
      <c r="G69" s="105">
        <f t="shared" si="27"/>
        <v>0</v>
      </c>
      <c r="H69" s="105">
        <f t="shared" si="27"/>
        <v>0</v>
      </c>
      <c r="I69" s="105">
        <f t="shared" si="27"/>
        <v>0</v>
      </c>
      <c r="J69" s="105">
        <f t="shared" si="27"/>
        <v>0</v>
      </c>
      <c r="K69" s="105">
        <f t="shared" si="27"/>
        <v>0</v>
      </c>
      <c r="L69" s="105">
        <f t="shared" si="27"/>
        <v>0</v>
      </c>
      <c r="M69" s="105">
        <f t="shared" si="27"/>
        <v>0</v>
      </c>
      <c r="N69" s="105">
        <f t="shared" si="27"/>
        <v>0</v>
      </c>
      <c r="O69" s="176">
        <f t="shared" si="27"/>
        <v>0</v>
      </c>
      <c r="P69" s="185">
        <f t="shared" si="27"/>
        <v>0</v>
      </c>
    </row>
    <row r="70" spans="2:17" x14ac:dyDescent="0.2">
      <c r="B70" s="329" t="s">
        <v>232</v>
      </c>
      <c r="C70" s="245" t="str">
        <f>CONCATENATE(C69," (у %)")</f>
        <v>ЕМС АД - Губици у преносној мрежи без КиМ (у %)</v>
      </c>
      <c r="D70" s="209">
        <f>IF(D68=0,0,D69/D68*100)</f>
        <v>0</v>
      </c>
      <c r="E70" s="210">
        <f t="shared" ref="E70:P70" si="28">IF(E68=0,0,E69/E68*100)</f>
        <v>0</v>
      </c>
      <c r="F70" s="210">
        <f t="shared" si="28"/>
        <v>0</v>
      </c>
      <c r="G70" s="210">
        <f t="shared" si="28"/>
        <v>0</v>
      </c>
      <c r="H70" s="210">
        <f t="shared" si="28"/>
        <v>0</v>
      </c>
      <c r="I70" s="210">
        <f t="shared" si="28"/>
        <v>0</v>
      </c>
      <c r="J70" s="210">
        <f t="shared" si="28"/>
        <v>0</v>
      </c>
      <c r="K70" s="210">
        <f t="shared" si="28"/>
        <v>0</v>
      </c>
      <c r="L70" s="210">
        <f t="shared" si="28"/>
        <v>0</v>
      </c>
      <c r="M70" s="210">
        <f t="shared" si="28"/>
        <v>0</v>
      </c>
      <c r="N70" s="210">
        <f t="shared" si="28"/>
        <v>0</v>
      </c>
      <c r="O70" s="211">
        <f t="shared" si="28"/>
        <v>0</v>
      </c>
      <c r="P70" s="212">
        <f t="shared" si="28"/>
        <v>0</v>
      </c>
    </row>
    <row r="71" spans="2:17" x14ac:dyDescent="0.2">
      <c r="B71" s="52" t="s">
        <v>283</v>
      </c>
      <c r="C71" s="317" t="s">
        <v>228</v>
      </c>
      <c r="D71" s="320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19"/>
      <c r="Q71" s="235"/>
    </row>
    <row r="72" spans="2:17" x14ac:dyDescent="0.2">
      <c r="B72" s="329" t="s">
        <v>324</v>
      </c>
      <c r="C72" s="245" t="s">
        <v>230</v>
      </c>
      <c r="D72" s="104">
        <f>D48</f>
        <v>0</v>
      </c>
      <c r="E72" s="105">
        <f t="shared" ref="E72:P72" si="29">E48</f>
        <v>0</v>
      </c>
      <c r="F72" s="105">
        <f t="shared" si="29"/>
        <v>0</v>
      </c>
      <c r="G72" s="105">
        <f t="shared" si="29"/>
        <v>0</v>
      </c>
      <c r="H72" s="105">
        <f t="shared" si="29"/>
        <v>0</v>
      </c>
      <c r="I72" s="105">
        <f t="shared" si="29"/>
        <v>0</v>
      </c>
      <c r="J72" s="105">
        <f t="shared" si="29"/>
        <v>0</v>
      </c>
      <c r="K72" s="105">
        <f t="shared" si="29"/>
        <v>0</v>
      </c>
      <c r="L72" s="105">
        <f t="shared" si="29"/>
        <v>0</v>
      </c>
      <c r="M72" s="105">
        <f t="shared" si="29"/>
        <v>0</v>
      </c>
      <c r="N72" s="105">
        <f t="shared" si="29"/>
        <v>0</v>
      </c>
      <c r="O72" s="176">
        <f t="shared" si="29"/>
        <v>0</v>
      </c>
      <c r="P72" s="185">
        <f t="shared" si="29"/>
        <v>0</v>
      </c>
      <c r="Q72" s="235"/>
    </row>
    <row r="73" spans="2:17" x14ac:dyDescent="0.2">
      <c r="B73" s="51" t="s">
        <v>325</v>
      </c>
      <c r="C73" s="240" t="str">
        <f>C56</f>
        <v>ЕМС АД - Губици у преносној мрежи</v>
      </c>
      <c r="D73" s="232">
        <f>IF(D44=0,0,D56)</f>
        <v>0</v>
      </c>
      <c r="E73" s="233">
        <f t="shared" ref="E73:P73" si="30">IF(E44=0,0,E56)</f>
        <v>0</v>
      </c>
      <c r="F73" s="233">
        <f t="shared" si="30"/>
        <v>0</v>
      </c>
      <c r="G73" s="233">
        <f t="shared" si="30"/>
        <v>0</v>
      </c>
      <c r="H73" s="233">
        <f t="shared" si="30"/>
        <v>0</v>
      </c>
      <c r="I73" s="93">
        <f t="shared" si="30"/>
        <v>0</v>
      </c>
      <c r="J73" s="234">
        <f t="shared" si="30"/>
        <v>0</v>
      </c>
      <c r="K73" s="93">
        <f t="shared" si="30"/>
        <v>0</v>
      </c>
      <c r="L73" s="93">
        <f t="shared" si="30"/>
        <v>0</v>
      </c>
      <c r="M73" s="93">
        <f t="shared" si="30"/>
        <v>0</v>
      </c>
      <c r="N73" s="234">
        <f t="shared" si="30"/>
        <v>0</v>
      </c>
      <c r="O73" s="177">
        <f t="shared" si="30"/>
        <v>0</v>
      </c>
      <c r="P73" s="232">
        <f t="shared" si="30"/>
        <v>0</v>
      </c>
      <c r="Q73" s="235"/>
    </row>
    <row r="74" spans="2:17" ht="13.5" thickBot="1" x14ac:dyDescent="0.25">
      <c r="B74" s="330" t="s">
        <v>326</v>
      </c>
      <c r="C74" s="246" t="str">
        <f>CONCATENATE(C73," (у %)")</f>
        <v>ЕМС АД - Губици у преносној мрежи (у %)</v>
      </c>
      <c r="D74" s="228">
        <f>IF(OR(D72=0,D44=0),0,D73/D72*100)</f>
        <v>0</v>
      </c>
      <c r="E74" s="229">
        <f t="shared" ref="E74:P74" si="31">IF(OR(E72=0,E44=0),0,E73/E72*100)</f>
        <v>0</v>
      </c>
      <c r="F74" s="213">
        <f t="shared" si="31"/>
        <v>0</v>
      </c>
      <c r="G74" s="213">
        <f t="shared" si="31"/>
        <v>0</v>
      </c>
      <c r="H74" s="231">
        <f t="shared" si="31"/>
        <v>0</v>
      </c>
      <c r="I74" s="213">
        <f t="shared" si="31"/>
        <v>0</v>
      </c>
      <c r="J74" s="231">
        <f t="shared" si="31"/>
        <v>0</v>
      </c>
      <c r="K74" s="229">
        <f t="shared" si="31"/>
        <v>0</v>
      </c>
      <c r="L74" s="229">
        <f t="shared" si="31"/>
        <v>0</v>
      </c>
      <c r="M74" s="213">
        <f t="shared" si="31"/>
        <v>0</v>
      </c>
      <c r="N74" s="213">
        <f t="shared" si="31"/>
        <v>0</v>
      </c>
      <c r="O74" s="230">
        <f t="shared" si="31"/>
        <v>0</v>
      </c>
      <c r="P74" s="228">
        <f t="shared" si="31"/>
        <v>0</v>
      </c>
      <c r="Q74" s="235"/>
    </row>
    <row r="75" spans="2:17" ht="13.5" thickTop="1" x14ac:dyDescent="0.2"/>
  </sheetData>
  <mergeCells count="7">
    <mergeCell ref="B66:P66"/>
    <mergeCell ref="B65:P65"/>
    <mergeCell ref="D10:O10"/>
    <mergeCell ref="C10:C11"/>
    <mergeCell ref="B7:P7"/>
    <mergeCell ref="B59:P59"/>
    <mergeCell ref="B60:P60"/>
  </mergeCells>
  <phoneticPr fontId="2" type="noConversion"/>
  <printOptions horizontalCentered="1"/>
  <pageMargins left="0.1" right="0.1" top="0.38" bottom="0.44" header="0.23" footer="0.25"/>
  <pageSetup paperSize="9" scale="80" orientation="landscape" r:id="rId1"/>
  <headerFooter alignWithMargins="0">
    <oddFooter>&amp;CСтрана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7DB1-28A8-4479-852B-E36584F27D36}">
  <sheetPr codeName="Sheet6"/>
  <dimension ref="A1:Q153"/>
  <sheetViews>
    <sheetView showGridLines="0" zoomScaleNormal="100" workbookViewId="0"/>
  </sheetViews>
  <sheetFormatPr defaultRowHeight="12.75" x14ac:dyDescent="0.2"/>
  <cols>
    <col min="1" max="1" width="3.7109375" style="12" customWidth="1"/>
    <col min="2" max="2" width="5.42578125" style="27" customWidth="1"/>
    <col min="3" max="3" width="43.28515625" style="12" customWidth="1"/>
    <col min="4" max="4" width="11" style="12" customWidth="1"/>
    <col min="5" max="16" width="6.5703125" style="12" customWidth="1"/>
    <col min="17" max="16384" width="9.140625" style="12"/>
  </cols>
  <sheetData>
    <row r="1" spans="1:16" x14ac:dyDescent="0.2">
      <c r="A1" s="6" t="s">
        <v>45</v>
      </c>
      <c r="B1" s="7"/>
      <c r="C1" s="6"/>
      <c r="D1" s="9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">
      <c r="A2" s="6"/>
      <c r="B2" s="7"/>
      <c r="C2" s="6"/>
      <c r="D2" s="9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">
      <c r="A3" s="9"/>
      <c r="B3" s="8" t="str">
        <f>CONCATENATE(Poc.strana!A22," ",Poc.strana!C22)</f>
        <v xml:space="preserve">Назив енергетског субјекта: </v>
      </c>
      <c r="C3" s="9"/>
      <c r="D3" s="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2">
      <c r="A4" s="9"/>
      <c r="B4" s="8" t="str">
        <f>CONCATENATE(Poc.strana!A35," ",Poc.strana!C35)</f>
        <v xml:space="preserve">Датум обраде: </v>
      </c>
      <c r="C4" s="9"/>
      <c r="D4" s="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">
      <c r="A5" s="11"/>
      <c r="B5" s="1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x14ac:dyDescent="0.2">
      <c r="A6" s="11"/>
      <c r="B6" s="13"/>
      <c r="C6" s="14"/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2">
      <c r="A7" s="11"/>
      <c r="B7" s="375" t="str">
        <f>CONCATENATE("Табела ЕТ-3-6. БИЛАНС СНАГА ЗА САТ МАКСИМАЛНОГ ОПТЕРЕЋЕЊА У МЕСЕЦУ ЗА"," ",Poc.strana!C25,". ГОДИНУ")</f>
        <v>Табела ЕТ-3-6. БИЛАНС СНАГА ЗА САТ МАКСИМАЛНОГ ОПТЕРЕЋЕЊА У МЕСЕЦУ ЗА 2025. ГОДИНУ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</row>
    <row r="8" spans="1:16" x14ac:dyDescent="0.2">
      <c r="A8" s="11"/>
      <c r="B8" s="1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13.5" thickBot="1" x14ac:dyDescent="0.25">
      <c r="A9" s="11"/>
      <c r="B9" s="13"/>
      <c r="C9" s="11"/>
      <c r="D9" s="11"/>
      <c r="E9" s="14"/>
      <c r="F9" s="11"/>
      <c r="G9" s="11"/>
      <c r="H9" s="11"/>
      <c r="I9" s="11"/>
      <c r="J9" s="11"/>
      <c r="K9" s="11"/>
      <c r="L9" s="11"/>
      <c r="M9" s="14"/>
      <c r="N9" s="11"/>
      <c r="O9" s="11"/>
      <c r="P9" s="11"/>
    </row>
    <row r="10" spans="1:16" ht="13.5" customHeight="1" thickTop="1" x14ac:dyDescent="0.2">
      <c r="A10" s="11"/>
      <c r="B10" s="386" t="s">
        <v>0</v>
      </c>
      <c r="C10" s="376" t="s">
        <v>48</v>
      </c>
      <c r="D10" s="376" t="s">
        <v>83</v>
      </c>
      <c r="E10" s="380" t="s">
        <v>63</v>
      </c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2"/>
    </row>
    <row r="11" spans="1:16" x14ac:dyDescent="0.2">
      <c r="A11" s="11"/>
      <c r="B11" s="387"/>
      <c r="C11" s="377"/>
      <c r="D11" s="377"/>
      <c r="E11" s="383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5"/>
    </row>
    <row r="12" spans="1:16" x14ac:dyDescent="0.2">
      <c r="A12" s="11"/>
      <c r="B12" s="388"/>
      <c r="C12" s="389"/>
      <c r="D12" s="38" t="s">
        <v>64</v>
      </c>
      <c r="E12" s="88" t="s">
        <v>14</v>
      </c>
      <c r="F12" s="89" t="s">
        <v>15</v>
      </c>
      <c r="G12" s="89" t="s">
        <v>16</v>
      </c>
      <c r="H12" s="89" t="s">
        <v>17</v>
      </c>
      <c r="I12" s="89" t="s">
        <v>18</v>
      </c>
      <c r="J12" s="89" t="s">
        <v>19</v>
      </c>
      <c r="K12" s="89" t="s">
        <v>20</v>
      </c>
      <c r="L12" s="89" t="s">
        <v>21</v>
      </c>
      <c r="M12" s="89" t="s">
        <v>22</v>
      </c>
      <c r="N12" s="89" t="s">
        <v>23</v>
      </c>
      <c r="O12" s="89" t="s">
        <v>24</v>
      </c>
      <c r="P12" s="91" t="s">
        <v>25</v>
      </c>
    </row>
    <row r="13" spans="1:16" x14ac:dyDescent="0.2">
      <c r="A13" s="11"/>
      <c r="B13" s="54" t="s">
        <v>166</v>
      </c>
      <c r="C13" s="39" t="s">
        <v>194</v>
      </c>
      <c r="D13" s="65"/>
      <c r="E13" s="66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8"/>
    </row>
    <row r="14" spans="1:16" x14ac:dyDescent="0.2">
      <c r="A14" s="11"/>
      <c r="B14" s="55">
        <v>1</v>
      </c>
      <c r="C14" s="40" t="s">
        <v>80</v>
      </c>
      <c r="D14" s="69">
        <f t="shared" ref="D14:P14" si="0">SUM(D15:D19)</f>
        <v>0</v>
      </c>
      <c r="E14" s="92">
        <f t="shared" si="0"/>
        <v>0</v>
      </c>
      <c r="F14" s="93">
        <f t="shared" si="0"/>
        <v>0</v>
      </c>
      <c r="G14" s="93">
        <f t="shared" si="0"/>
        <v>0</v>
      </c>
      <c r="H14" s="93">
        <f t="shared" si="0"/>
        <v>0</v>
      </c>
      <c r="I14" s="93">
        <f t="shared" si="0"/>
        <v>0</v>
      </c>
      <c r="J14" s="93">
        <f t="shared" si="0"/>
        <v>0</v>
      </c>
      <c r="K14" s="93">
        <f t="shared" si="0"/>
        <v>0</v>
      </c>
      <c r="L14" s="93">
        <f t="shared" si="0"/>
        <v>0</v>
      </c>
      <c r="M14" s="93">
        <f t="shared" si="0"/>
        <v>0</v>
      </c>
      <c r="N14" s="93">
        <f t="shared" si="0"/>
        <v>0</v>
      </c>
      <c r="O14" s="93">
        <f t="shared" si="0"/>
        <v>0</v>
      </c>
      <c r="P14" s="94">
        <f t="shared" si="0"/>
        <v>0</v>
      </c>
    </row>
    <row r="15" spans="1:16" x14ac:dyDescent="0.2">
      <c r="A15" s="11"/>
      <c r="B15" s="55" t="s">
        <v>27</v>
      </c>
      <c r="C15" s="40" t="s">
        <v>84</v>
      </c>
      <c r="D15" s="133"/>
      <c r="E15" s="134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6"/>
    </row>
    <row r="16" spans="1:16" x14ac:dyDescent="0.2">
      <c r="A16" s="11"/>
      <c r="B16" s="56" t="s">
        <v>28</v>
      </c>
      <c r="C16" s="41" t="s">
        <v>85</v>
      </c>
      <c r="D16" s="137"/>
      <c r="E16" s="138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40"/>
    </row>
    <row r="17" spans="1:16" x14ac:dyDescent="0.2">
      <c r="A17" s="11"/>
      <c r="B17" s="56" t="s">
        <v>29</v>
      </c>
      <c r="C17" s="41" t="s">
        <v>86</v>
      </c>
      <c r="D17" s="137"/>
      <c r="E17" s="138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40"/>
    </row>
    <row r="18" spans="1:16" x14ac:dyDescent="0.2">
      <c r="A18" s="11"/>
      <c r="B18" s="56" t="s">
        <v>30</v>
      </c>
      <c r="C18" s="41" t="s">
        <v>87</v>
      </c>
      <c r="D18" s="137"/>
      <c r="E18" s="138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40"/>
    </row>
    <row r="19" spans="1:16" x14ac:dyDescent="0.2">
      <c r="A19" s="11"/>
      <c r="B19" s="56" t="s">
        <v>31</v>
      </c>
      <c r="C19" s="41" t="s">
        <v>88</v>
      </c>
      <c r="D19" s="137"/>
      <c r="E19" s="138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40"/>
    </row>
    <row r="20" spans="1:16" x14ac:dyDescent="0.2">
      <c r="A20" s="11"/>
      <c r="B20" s="56">
        <v>2</v>
      </c>
      <c r="C20" s="41" t="s">
        <v>81</v>
      </c>
      <c r="D20" s="70">
        <f t="shared" ref="D20:P20" si="1">SUM(D21:D26)</f>
        <v>0</v>
      </c>
      <c r="E20" s="92">
        <f>SUM(E21:E26)</f>
        <v>0</v>
      </c>
      <c r="F20" s="93">
        <f t="shared" si="1"/>
        <v>0</v>
      </c>
      <c r="G20" s="93">
        <f t="shared" si="1"/>
        <v>0</v>
      </c>
      <c r="H20" s="93">
        <f t="shared" si="1"/>
        <v>0</v>
      </c>
      <c r="I20" s="93">
        <f t="shared" si="1"/>
        <v>0</v>
      </c>
      <c r="J20" s="93">
        <f t="shared" si="1"/>
        <v>0</v>
      </c>
      <c r="K20" s="93">
        <f t="shared" si="1"/>
        <v>0</v>
      </c>
      <c r="L20" s="93">
        <f t="shared" si="1"/>
        <v>0</v>
      </c>
      <c r="M20" s="93">
        <f t="shared" si="1"/>
        <v>0</v>
      </c>
      <c r="N20" s="93">
        <f t="shared" si="1"/>
        <v>0</v>
      </c>
      <c r="O20" s="93">
        <f t="shared" si="1"/>
        <v>0</v>
      </c>
      <c r="P20" s="94">
        <f t="shared" si="1"/>
        <v>0</v>
      </c>
    </row>
    <row r="21" spans="1:16" x14ac:dyDescent="0.2">
      <c r="A21" s="11"/>
      <c r="B21" s="55" t="s">
        <v>36</v>
      </c>
      <c r="C21" s="40" t="s">
        <v>89</v>
      </c>
      <c r="D21" s="133"/>
      <c r="E21" s="134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6"/>
    </row>
    <row r="22" spans="1:16" x14ac:dyDescent="0.2">
      <c r="A22" s="11"/>
      <c r="B22" s="56" t="s">
        <v>37</v>
      </c>
      <c r="C22" s="41" t="s">
        <v>90</v>
      </c>
      <c r="D22" s="137"/>
      <c r="E22" s="138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40"/>
    </row>
    <row r="23" spans="1:16" x14ac:dyDescent="0.2">
      <c r="A23" s="11"/>
      <c r="B23" s="56" t="s">
        <v>38</v>
      </c>
      <c r="C23" s="41" t="s">
        <v>91</v>
      </c>
      <c r="D23" s="137"/>
      <c r="E23" s="138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40"/>
    </row>
    <row r="24" spans="1:16" x14ac:dyDescent="0.2">
      <c r="A24" s="11"/>
      <c r="B24" s="56" t="s">
        <v>39</v>
      </c>
      <c r="C24" s="41" t="s">
        <v>92</v>
      </c>
      <c r="D24" s="137"/>
      <c r="E24" s="138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</row>
    <row r="25" spans="1:16" x14ac:dyDescent="0.2">
      <c r="A25" s="11"/>
      <c r="B25" s="56" t="s">
        <v>40</v>
      </c>
      <c r="C25" s="41" t="s">
        <v>93</v>
      </c>
      <c r="D25" s="137"/>
      <c r="E25" s="138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</row>
    <row r="26" spans="1:16" x14ac:dyDescent="0.2">
      <c r="A26" s="11"/>
      <c r="B26" s="56" t="s">
        <v>41</v>
      </c>
      <c r="C26" s="41" t="s">
        <v>94</v>
      </c>
      <c r="D26" s="137"/>
      <c r="E26" s="138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40"/>
    </row>
    <row r="27" spans="1:16" x14ac:dyDescent="0.2">
      <c r="A27" s="11"/>
      <c r="B27" s="56">
        <v>3</v>
      </c>
      <c r="C27" s="41" t="s">
        <v>52</v>
      </c>
      <c r="D27" s="70">
        <f t="shared" ref="D27:P27" si="2">D15+D16+D25+D26</f>
        <v>0</v>
      </c>
      <c r="E27" s="92">
        <f t="shared" si="2"/>
        <v>0</v>
      </c>
      <c r="F27" s="93">
        <f t="shared" si="2"/>
        <v>0</v>
      </c>
      <c r="G27" s="93">
        <f t="shared" si="2"/>
        <v>0</v>
      </c>
      <c r="H27" s="93">
        <f t="shared" si="2"/>
        <v>0</v>
      </c>
      <c r="I27" s="93">
        <f t="shared" si="2"/>
        <v>0</v>
      </c>
      <c r="J27" s="93">
        <f t="shared" si="2"/>
        <v>0</v>
      </c>
      <c r="K27" s="93">
        <f t="shared" si="2"/>
        <v>0</v>
      </c>
      <c r="L27" s="93">
        <f t="shared" si="2"/>
        <v>0</v>
      </c>
      <c r="M27" s="93">
        <f t="shared" si="2"/>
        <v>0</v>
      </c>
      <c r="N27" s="93">
        <f t="shared" si="2"/>
        <v>0</v>
      </c>
      <c r="O27" s="93">
        <f t="shared" si="2"/>
        <v>0</v>
      </c>
      <c r="P27" s="94">
        <f t="shared" si="2"/>
        <v>0</v>
      </c>
    </row>
    <row r="28" spans="1:16" x14ac:dyDescent="0.2">
      <c r="A28" s="11"/>
      <c r="B28" s="56">
        <v>4</v>
      </c>
      <c r="C28" s="41" t="s">
        <v>53</v>
      </c>
      <c r="D28" s="70">
        <f t="shared" ref="D28:P28" si="3">D17+D18+D19+D21+D22+D23+D24</f>
        <v>0</v>
      </c>
      <c r="E28" s="92">
        <f t="shared" si="3"/>
        <v>0</v>
      </c>
      <c r="F28" s="93">
        <f t="shared" si="3"/>
        <v>0</v>
      </c>
      <c r="G28" s="93">
        <f t="shared" si="3"/>
        <v>0</v>
      </c>
      <c r="H28" s="93">
        <f t="shared" si="3"/>
        <v>0</v>
      </c>
      <c r="I28" s="93">
        <f t="shared" si="3"/>
        <v>0</v>
      </c>
      <c r="J28" s="93">
        <f t="shared" si="3"/>
        <v>0</v>
      </c>
      <c r="K28" s="93">
        <f t="shared" si="3"/>
        <v>0</v>
      </c>
      <c r="L28" s="93">
        <f t="shared" si="3"/>
        <v>0</v>
      </c>
      <c r="M28" s="93">
        <f t="shared" si="3"/>
        <v>0</v>
      </c>
      <c r="N28" s="93">
        <f t="shared" si="3"/>
        <v>0</v>
      </c>
      <c r="O28" s="93">
        <f t="shared" si="3"/>
        <v>0</v>
      </c>
      <c r="P28" s="94">
        <f t="shared" si="3"/>
        <v>0</v>
      </c>
    </row>
    <row r="29" spans="1:16" x14ac:dyDescent="0.2">
      <c r="A29" s="11"/>
      <c r="B29" s="57">
        <v>5</v>
      </c>
      <c r="C29" s="42" t="s">
        <v>95</v>
      </c>
      <c r="D29" s="71">
        <f t="shared" ref="D29:P29" si="4">D20+D14</f>
        <v>0</v>
      </c>
      <c r="E29" s="98">
        <f t="shared" si="4"/>
        <v>0</v>
      </c>
      <c r="F29" s="99">
        <f t="shared" si="4"/>
        <v>0</v>
      </c>
      <c r="G29" s="99">
        <f t="shared" si="4"/>
        <v>0</v>
      </c>
      <c r="H29" s="99">
        <f t="shared" si="4"/>
        <v>0</v>
      </c>
      <c r="I29" s="99">
        <f t="shared" si="4"/>
        <v>0</v>
      </c>
      <c r="J29" s="99">
        <f t="shared" si="4"/>
        <v>0</v>
      </c>
      <c r="K29" s="99">
        <f t="shared" si="4"/>
        <v>0</v>
      </c>
      <c r="L29" s="99">
        <f t="shared" si="4"/>
        <v>0</v>
      </c>
      <c r="M29" s="99">
        <f t="shared" si="4"/>
        <v>0</v>
      </c>
      <c r="N29" s="99">
        <f t="shared" si="4"/>
        <v>0</v>
      </c>
      <c r="O29" s="99">
        <f t="shared" si="4"/>
        <v>0</v>
      </c>
      <c r="P29" s="100">
        <f t="shared" si="4"/>
        <v>0</v>
      </c>
    </row>
    <row r="30" spans="1:16" x14ac:dyDescent="0.2">
      <c r="A30" s="11"/>
      <c r="B30" s="54" t="s">
        <v>169</v>
      </c>
      <c r="C30" s="39" t="s">
        <v>193</v>
      </c>
      <c r="D30" s="65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8"/>
    </row>
    <row r="31" spans="1:16" x14ac:dyDescent="0.2">
      <c r="A31" s="11"/>
      <c r="B31" s="56">
        <v>6</v>
      </c>
      <c r="C31" s="41" t="s">
        <v>188</v>
      </c>
      <c r="D31" s="70">
        <f t="shared" ref="D31:P31" si="5">D32+D38+D45+D48</f>
        <v>0</v>
      </c>
      <c r="E31" s="92">
        <f t="shared" si="5"/>
        <v>0</v>
      </c>
      <c r="F31" s="93">
        <f t="shared" si="5"/>
        <v>0</v>
      </c>
      <c r="G31" s="93">
        <f t="shared" si="5"/>
        <v>0</v>
      </c>
      <c r="H31" s="93">
        <f t="shared" si="5"/>
        <v>0</v>
      </c>
      <c r="I31" s="93">
        <f t="shared" si="5"/>
        <v>0</v>
      </c>
      <c r="J31" s="93">
        <f t="shared" si="5"/>
        <v>0</v>
      </c>
      <c r="K31" s="93">
        <f t="shared" si="5"/>
        <v>0</v>
      </c>
      <c r="L31" s="93">
        <f t="shared" si="5"/>
        <v>0</v>
      </c>
      <c r="M31" s="93">
        <f t="shared" si="5"/>
        <v>0</v>
      </c>
      <c r="N31" s="93">
        <f t="shared" si="5"/>
        <v>0</v>
      </c>
      <c r="O31" s="93">
        <f t="shared" si="5"/>
        <v>0</v>
      </c>
      <c r="P31" s="94">
        <f t="shared" si="5"/>
        <v>0</v>
      </c>
    </row>
    <row r="32" spans="1:16" x14ac:dyDescent="0.2">
      <c r="A32" s="11"/>
      <c r="B32" s="56" t="s">
        <v>141</v>
      </c>
      <c r="C32" s="41" t="s">
        <v>96</v>
      </c>
      <c r="D32" s="70">
        <f t="shared" ref="D32:P32" si="6">SUM(D33:D37)</f>
        <v>0</v>
      </c>
      <c r="E32" s="92">
        <f t="shared" si="6"/>
        <v>0</v>
      </c>
      <c r="F32" s="93">
        <f t="shared" si="6"/>
        <v>0</v>
      </c>
      <c r="G32" s="93">
        <f t="shared" si="6"/>
        <v>0</v>
      </c>
      <c r="H32" s="93">
        <f t="shared" si="6"/>
        <v>0</v>
      </c>
      <c r="I32" s="93">
        <f t="shared" si="6"/>
        <v>0</v>
      </c>
      <c r="J32" s="93">
        <f t="shared" si="6"/>
        <v>0</v>
      </c>
      <c r="K32" s="93">
        <f t="shared" si="6"/>
        <v>0</v>
      </c>
      <c r="L32" s="93">
        <f t="shared" si="6"/>
        <v>0</v>
      </c>
      <c r="M32" s="93">
        <f t="shared" si="6"/>
        <v>0</v>
      </c>
      <c r="N32" s="93">
        <f t="shared" si="6"/>
        <v>0</v>
      </c>
      <c r="O32" s="93">
        <f t="shared" si="6"/>
        <v>0</v>
      </c>
      <c r="P32" s="94">
        <f t="shared" si="6"/>
        <v>0</v>
      </c>
    </row>
    <row r="33" spans="1:16" x14ac:dyDescent="0.2">
      <c r="A33" s="11"/>
      <c r="B33" s="55" t="s">
        <v>97</v>
      </c>
      <c r="C33" s="40" t="s">
        <v>98</v>
      </c>
      <c r="D33" s="133"/>
      <c r="E33" s="134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6"/>
    </row>
    <row r="34" spans="1:16" x14ac:dyDescent="0.2">
      <c r="A34" s="11"/>
      <c r="B34" s="56" t="s">
        <v>99</v>
      </c>
      <c r="C34" s="41" t="s">
        <v>100</v>
      </c>
      <c r="D34" s="137"/>
      <c r="E34" s="138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40"/>
    </row>
    <row r="35" spans="1:16" x14ac:dyDescent="0.2">
      <c r="A35" s="11"/>
      <c r="B35" s="56" t="s">
        <v>101</v>
      </c>
      <c r="C35" s="41" t="s">
        <v>102</v>
      </c>
      <c r="D35" s="137"/>
      <c r="E35" s="138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</row>
    <row r="36" spans="1:16" x14ac:dyDescent="0.2">
      <c r="A36" s="11"/>
      <c r="B36" s="56" t="s">
        <v>103</v>
      </c>
      <c r="C36" s="41" t="s">
        <v>104</v>
      </c>
      <c r="D36" s="137"/>
      <c r="E36" s="138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40"/>
    </row>
    <row r="37" spans="1:16" x14ac:dyDescent="0.2">
      <c r="A37" s="11"/>
      <c r="B37" s="56" t="s">
        <v>105</v>
      </c>
      <c r="C37" s="41" t="s">
        <v>106</v>
      </c>
      <c r="D37" s="137"/>
      <c r="E37" s="138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0"/>
    </row>
    <row r="38" spans="1:16" x14ac:dyDescent="0.2">
      <c r="A38" s="11"/>
      <c r="B38" s="56" t="s">
        <v>142</v>
      </c>
      <c r="C38" s="41" t="s">
        <v>107</v>
      </c>
      <c r="D38" s="70">
        <f t="shared" ref="D38:P38" si="7">SUM(D39:D44)</f>
        <v>0</v>
      </c>
      <c r="E38" s="92">
        <f t="shared" si="7"/>
        <v>0</v>
      </c>
      <c r="F38" s="93">
        <f t="shared" si="7"/>
        <v>0</v>
      </c>
      <c r="G38" s="93">
        <f t="shared" si="7"/>
        <v>0</v>
      </c>
      <c r="H38" s="93">
        <f t="shared" si="7"/>
        <v>0</v>
      </c>
      <c r="I38" s="93">
        <f t="shared" si="7"/>
        <v>0</v>
      </c>
      <c r="J38" s="93">
        <f t="shared" si="7"/>
        <v>0</v>
      </c>
      <c r="K38" s="93">
        <f t="shared" si="7"/>
        <v>0</v>
      </c>
      <c r="L38" s="93">
        <f t="shared" si="7"/>
        <v>0</v>
      </c>
      <c r="M38" s="93">
        <f t="shared" si="7"/>
        <v>0</v>
      </c>
      <c r="N38" s="93">
        <f t="shared" si="7"/>
        <v>0</v>
      </c>
      <c r="O38" s="93">
        <f t="shared" si="7"/>
        <v>0</v>
      </c>
      <c r="P38" s="94">
        <f t="shared" si="7"/>
        <v>0</v>
      </c>
    </row>
    <row r="39" spans="1:16" x14ac:dyDescent="0.2">
      <c r="A39" s="11"/>
      <c r="B39" s="56" t="s">
        <v>54</v>
      </c>
      <c r="C39" s="41" t="s">
        <v>108</v>
      </c>
      <c r="D39" s="137"/>
      <c r="E39" s="138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40"/>
    </row>
    <row r="40" spans="1:16" x14ac:dyDescent="0.2">
      <c r="A40" s="11"/>
      <c r="B40" s="56" t="s">
        <v>56</v>
      </c>
      <c r="C40" s="41" t="s">
        <v>109</v>
      </c>
      <c r="D40" s="137"/>
      <c r="E40" s="138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40"/>
    </row>
    <row r="41" spans="1:16" x14ac:dyDescent="0.2">
      <c r="A41" s="11"/>
      <c r="B41" s="56" t="s">
        <v>110</v>
      </c>
      <c r="C41" s="41" t="s">
        <v>111</v>
      </c>
      <c r="D41" s="137"/>
      <c r="E41" s="138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40"/>
    </row>
    <row r="42" spans="1:16" x14ac:dyDescent="0.2">
      <c r="A42" s="11"/>
      <c r="B42" s="56" t="s">
        <v>112</v>
      </c>
      <c r="C42" s="41" t="s">
        <v>113</v>
      </c>
      <c r="D42" s="137"/>
      <c r="E42" s="138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/>
    </row>
    <row r="43" spans="1:16" x14ac:dyDescent="0.2">
      <c r="A43" s="11"/>
      <c r="B43" s="56" t="s">
        <v>114</v>
      </c>
      <c r="C43" s="41" t="s">
        <v>115</v>
      </c>
      <c r="D43" s="137"/>
      <c r="E43" s="138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40"/>
    </row>
    <row r="44" spans="1:16" x14ac:dyDescent="0.2">
      <c r="A44" s="11"/>
      <c r="B44" s="56" t="s">
        <v>116</v>
      </c>
      <c r="C44" s="41" t="s">
        <v>117</v>
      </c>
      <c r="D44" s="137"/>
      <c r="E44" s="138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</row>
    <row r="45" spans="1:16" x14ac:dyDescent="0.2">
      <c r="A45" s="11"/>
      <c r="B45" s="56" t="s">
        <v>143</v>
      </c>
      <c r="C45" s="41" t="s">
        <v>118</v>
      </c>
      <c r="D45" s="70">
        <f t="shared" ref="D45:P45" si="8">D46+D47</f>
        <v>0</v>
      </c>
      <c r="E45" s="92">
        <f t="shared" si="8"/>
        <v>0</v>
      </c>
      <c r="F45" s="93">
        <f t="shared" si="8"/>
        <v>0</v>
      </c>
      <c r="G45" s="93">
        <f t="shared" si="8"/>
        <v>0</v>
      </c>
      <c r="H45" s="93">
        <f t="shared" si="8"/>
        <v>0</v>
      </c>
      <c r="I45" s="93">
        <f t="shared" si="8"/>
        <v>0</v>
      </c>
      <c r="J45" s="93">
        <f t="shared" si="8"/>
        <v>0</v>
      </c>
      <c r="K45" s="93">
        <f t="shared" si="8"/>
        <v>0</v>
      </c>
      <c r="L45" s="93">
        <f t="shared" si="8"/>
        <v>0</v>
      </c>
      <c r="M45" s="93">
        <f t="shared" si="8"/>
        <v>0</v>
      </c>
      <c r="N45" s="93">
        <f t="shared" si="8"/>
        <v>0</v>
      </c>
      <c r="O45" s="93">
        <f t="shared" si="8"/>
        <v>0</v>
      </c>
      <c r="P45" s="94">
        <f t="shared" si="8"/>
        <v>0</v>
      </c>
    </row>
    <row r="46" spans="1:16" x14ac:dyDescent="0.2">
      <c r="A46" s="11"/>
      <c r="B46" s="56" t="s">
        <v>119</v>
      </c>
      <c r="C46" s="41" t="s">
        <v>120</v>
      </c>
      <c r="D46" s="137"/>
      <c r="E46" s="138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40"/>
    </row>
    <row r="47" spans="1:16" x14ac:dyDescent="0.2">
      <c r="A47" s="11"/>
      <c r="B47" s="56" t="s">
        <v>121</v>
      </c>
      <c r="C47" s="41" t="s">
        <v>122</v>
      </c>
      <c r="D47" s="137"/>
      <c r="E47" s="138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40"/>
    </row>
    <row r="48" spans="1:16" x14ac:dyDescent="0.2">
      <c r="A48" s="11"/>
      <c r="B48" s="56" t="s">
        <v>144</v>
      </c>
      <c r="C48" s="41" t="s">
        <v>123</v>
      </c>
      <c r="D48" s="137"/>
      <c r="E48" s="138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40"/>
    </row>
    <row r="49" spans="1:17" x14ac:dyDescent="0.2">
      <c r="A49" s="11"/>
      <c r="B49" s="56">
        <v>7</v>
      </c>
      <c r="C49" s="41" t="s">
        <v>190</v>
      </c>
      <c r="D49" s="70">
        <f t="shared" ref="D49:P49" si="9">D53+D50</f>
        <v>0</v>
      </c>
      <c r="E49" s="92">
        <f t="shared" si="9"/>
        <v>0</v>
      </c>
      <c r="F49" s="93">
        <f t="shared" si="9"/>
        <v>0</v>
      </c>
      <c r="G49" s="93">
        <f t="shared" si="9"/>
        <v>0</v>
      </c>
      <c r="H49" s="93">
        <f t="shared" si="9"/>
        <v>0</v>
      </c>
      <c r="I49" s="93">
        <f t="shared" si="9"/>
        <v>0</v>
      </c>
      <c r="J49" s="93">
        <f t="shared" si="9"/>
        <v>0</v>
      </c>
      <c r="K49" s="93">
        <f t="shared" si="9"/>
        <v>0</v>
      </c>
      <c r="L49" s="93">
        <f t="shared" si="9"/>
        <v>0</v>
      </c>
      <c r="M49" s="93">
        <f t="shared" si="9"/>
        <v>0</v>
      </c>
      <c r="N49" s="93">
        <f t="shared" si="9"/>
        <v>0</v>
      </c>
      <c r="O49" s="93">
        <f t="shared" si="9"/>
        <v>0</v>
      </c>
      <c r="P49" s="94">
        <f t="shared" si="9"/>
        <v>0</v>
      </c>
    </row>
    <row r="50" spans="1:17" x14ac:dyDescent="0.2">
      <c r="A50" s="11"/>
      <c r="B50" s="56" t="s">
        <v>145</v>
      </c>
      <c r="C50" s="41" t="s">
        <v>124</v>
      </c>
      <c r="D50" s="70">
        <f t="shared" ref="D50:P50" si="10">D51+D52</f>
        <v>0</v>
      </c>
      <c r="E50" s="92">
        <f t="shared" si="10"/>
        <v>0</v>
      </c>
      <c r="F50" s="93">
        <f t="shared" si="10"/>
        <v>0</v>
      </c>
      <c r="G50" s="93">
        <f t="shared" si="10"/>
        <v>0</v>
      </c>
      <c r="H50" s="93">
        <f t="shared" si="10"/>
        <v>0</v>
      </c>
      <c r="I50" s="93">
        <f t="shared" si="10"/>
        <v>0</v>
      </c>
      <c r="J50" s="93">
        <f t="shared" si="10"/>
        <v>0</v>
      </c>
      <c r="K50" s="93">
        <f t="shared" si="10"/>
        <v>0</v>
      </c>
      <c r="L50" s="93">
        <f t="shared" si="10"/>
        <v>0</v>
      </c>
      <c r="M50" s="93">
        <f t="shared" si="10"/>
        <v>0</v>
      </c>
      <c r="N50" s="93">
        <f t="shared" si="10"/>
        <v>0</v>
      </c>
      <c r="O50" s="93">
        <f t="shared" si="10"/>
        <v>0</v>
      </c>
      <c r="P50" s="94">
        <f t="shared" si="10"/>
        <v>0</v>
      </c>
    </row>
    <row r="51" spans="1:17" x14ac:dyDescent="0.2">
      <c r="A51" s="11"/>
      <c r="B51" s="55" t="s">
        <v>59</v>
      </c>
      <c r="C51" s="40" t="s">
        <v>125</v>
      </c>
      <c r="D51" s="133"/>
      <c r="E51" s="134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6"/>
    </row>
    <row r="52" spans="1:17" x14ac:dyDescent="0.2">
      <c r="A52" s="11"/>
      <c r="B52" s="56" t="s">
        <v>60</v>
      </c>
      <c r="C52" s="41" t="s">
        <v>126</v>
      </c>
      <c r="D52" s="137"/>
      <c r="E52" s="138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40"/>
    </row>
    <row r="53" spans="1:17" x14ac:dyDescent="0.2">
      <c r="A53" s="11"/>
      <c r="B53" s="56" t="s">
        <v>146</v>
      </c>
      <c r="C53" s="41" t="s">
        <v>127</v>
      </c>
      <c r="D53" s="70">
        <f>D54+D55+D56</f>
        <v>0</v>
      </c>
      <c r="E53" s="92">
        <f>E54+E55+E56</f>
        <v>0</v>
      </c>
      <c r="F53" s="93">
        <f t="shared" ref="F53:P53" si="11">F54+F55+F56</f>
        <v>0</v>
      </c>
      <c r="G53" s="93">
        <f t="shared" si="11"/>
        <v>0</v>
      </c>
      <c r="H53" s="93">
        <f t="shared" si="11"/>
        <v>0</v>
      </c>
      <c r="I53" s="93">
        <f t="shared" si="11"/>
        <v>0</v>
      </c>
      <c r="J53" s="93">
        <f t="shared" si="11"/>
        <v>0</v>
      </c>
      <c r="K53" s="93">
        <f t="shared" si="11"/>
        <v>0</v>
      </c>
      <c r="L53" s="93">
        <f t="shared" si="11"/>
        <v>0</v>
      </c>
      <c r="M53" s="93">
        <f t="shared" si="11"/>
        <v>0</v>
      </c>
      <c r="N53" s="93">
        <f t="shared" si="11"/>
        <v>0</v>
      </c>
      <c r="O53" s="93">
        <f t="shared" si="11"/>
        <v>0</v>
      </c>
      <c r="P53" s="94">
        <f t="shared" si="11"/>
        <v>0</v>
      </c>
      <c r="Q53" s="235"/>
    </row>
    <row r="54" spans="1:17" x14ac:dyDescent="0.2">
      <c r="A54" s="11"/>
      <c r="B54" s="56" t="s">
        <v>128</v>
      </c>
      <c r="C54" s="41" t="s">
        <v>129</v>
      </c>
      <c r="D54" s="137"/>
      <c r="E54" s="138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1:17" x14ac:dyDescent="0.2">
      <c r="A55" s="11"/>
      <c r="B55" s="56" t="s">
        <v>130</v>
      </c>
      <c r="C55" s="41" t="s">
        <v>131</v>
      </c>
      <c r="D55" s="137"/>
      <c r="E55" s="138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40"/>
    </row>
    <row r="56" spans="1:17" x14ac:dyDescent="0.2">
      <c r="A56" s="11"/>
      <c r="B56" s="56" t="s">
        <v>327</v>
      </c>
      <c r="C56" s="41" t="s">
        <v>328</v>
      </c>
      <c r="D56" s="137"/>
      <c r="E56" s="138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40"/>
    </row>
    <row r="57" spans="1:17" x14ac:dyDescent="0.2">
      <c r="A57" s="11"/>
      <c r="B57" s="56">
        <v>8</v>
      </c>
      <c r="C57" s="194" t="s">
        <v>132</v>
      </c>
      <c r="D57" s="70">
        <f t="shared" ref="D57:P57" si="12">D49+D31</f>
        <v>0</v>
      </c>
      <c r="E57" s="92">
        <f t="shared" si="12"/>
        <v>0</v>
      </c>
      <c r="F57" s="93">
        <f t="shared" si="12"/>
        <v>0</v>
      </c>
      <c r="G57" s="93">
        <f t="shared" si="12"/>
        <v>0</v>
      </c>
      <c r="H57" s="93">
        <f t="shared" si="12"/>
        <v>0</v>
      </c>
      <c r="I57" s="93">
        <f t="shared" si="12"/>
        <v>0</v>
      </c>
      <c r="J57" s="93">
        <f t="shared" si="12"/>
        <v>0</v>
      </c>
      <c r="K57" s="93">
        <f t="shared" si="12"/>
        <v>0</v>
      </c>
      <c r="L57" s="93">
        <f t="shared" si="12"/>
        <v>0</v>
      </c>
      <c r="M57" s="93">
        <f t="shared" si="12"/>
        <v>0</v>
      </c>
      <c r="N57" s="93">
        <f t="shared" si="12"/>
        <v>0</v>
      </c>
      <c r="O57" s="93">
        <f t="shared" si="12"/>
        <v>0</v>
      </c>
      <c r="P57" s="94">
        <f t="shared" si="12"/>
        <v>0</v>
      </c>
    </row>
    <row r="58" spans="1:17" x14ac:dyDescent="0.2">
      <c r="A58" s="11"/>
      <c r="B58" s="56">
        <v>9</v>
      </c>
      <c r="C58" s="41" t="s">
        <v>189</v>
      </c>
      <c r="D58" s="70">
        <f>D59+D62</f>
        <v>0</v>
      </c>
      <c r="E58" s="92">
        <f t="shared" ref="E58:P58" si="13">E59+E62</f>
        <v>0</v>
      </c>
      <c r="F58" s="93">
        <f t="shared" si="13"/>
        <v>0</v>
      </c>
      <c r="G58" s="93">
        <f t="shared" si="13"/>
        <v>0</v>
      </c>
      <c r="H58" s="93">
        <f t="shared" si="13"/>
        <v>0</v>
      </c>
      <c r="I58" s="93">
        <f t="shared" si="13"/>
        <v>0</v>
      </c>
      <c r="J58" s="93">
        <f t="shared" si="13"/>
        <v>0</v>
      </c>
      <c r="K58" s="93">
        <f t="shared" si="13"/>
        <v>0</v>
      </c>
      <c r="L58" s="93">
        <f t="shared" si="13"/>
        <v>0</v>
      </c>
      <c r="M58" s="93">
        <f t="shared" si="13"/>
        <v>0</v>
      </c>
      <c r="N58" s="93">
        <f t="shared" si="13"/>
        <v>0</v>
      </c>
      <c r="O58" s="93">
        <f t="shared" si="13"/>
        <v>0</v>
      </c>
      <c r="P58" s="94">
        <f t="shared" si="13"/>
        <v>0</v>
      </c>
    </row>
    <row r="59" spans="1:17" x14ac:dyDescent="0.2">
      <c r="A59" s="11"/>
      <c r="B59" s="56" t="s">
        <v>147</v>
      </c>
      <c r="C59" s="41" t="s">
        <v>133</v>
      </c>
      <c r="D59" s="70">
        <f t="shared" ref="D59:P59" si="14">D60+D61</f>
        <v>0</v>
      </c>
      <c r="E59" s="92">
        <f t="shared" si="14"/>
        <v>0</v>
      </c>
      <c r="F59" s="93">
        <f t="shared" si="14"/>
        <v>0</v>
      </c>
      <c r="G59" s="93">
        <f t="shared" si="14"/>
        <v>0</v>
      </c>
      <c r="H59" s="93">
        <f t="shared" si="14"/>
        <v>0</v>
      </c>
      <c r="I59" s="93">
        <f t="shared" si="14"/>
        <v>0</v>
      </c>
      <c r="J59" s="93">
        <f t="shared" si="14"/>
        <v>0</v>
      </c>
      <c r="K59" s="93">
        <f t="shared" si="14"/>
        <v>0</v>
      </c>
      <c r="L59" s="93">
        <f t="shared" si="14"/>
        <v>0</v>
      </c>
      <c r="M59" s="93">
        <f t="shared" si="14"/>
        <v>0</v>
      </c>
      <c r="N59" s="93">
        <f t="shared" si="14"/>
        <v>0</v>
      </c>
      <c r="O59" s="93">
        <f t="shared" si="14"/>
        <v>0</v>
      </c>
      <c r="P59" s="94">
        <f t="shared" si="14"/>
        <v>0</v>
      </c>
    </row>
    <row r="60" spans="1:17" x14ac:dyDescent="0.2">
      <c r="A60" s="11"/>
      <c r="B60" s="56" t="s">
        <v>134</v>
      </c>
      <c r="C60" s="41" t="s">
        <v>135</v>
      </c>
      <c r="D60" s="137"/>
      <c r="E60" s="138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40"/>
    </row>
    <row r="61" spans="1:17" x14ac:dyDescent="0.2">
      <c r="A61" s="11"/>
      <c r="B61" s="56" t="s">
        <v>136</v>
      </c>
      <c r="C61" s="41" t="s">
        <v>137</v>
      </c>
      <c r="D61" s="137"/>
      <c r="E61" s="138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40"/>
    </row>
    <row r="62" spans="1:17" x14ac:dyDescent="0.2">
      <c r="A62" s="11"/>
      <c r="B62" s="56" t="s">
        <v>148</v>
      </c>
      <c r="C62" s="41" t="s">
        <v>138</v>
      </c>
      <c r="D62" s="137"/>
      <c r="E62" s="138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40"/>
    </row>
    <row r="63" spans="1:17" x14ac:dyDescent="0.2">
      <c r="A63" s="11"/>
      <c r="B63" s="51">
        <v>10</v>
      </c>
      <c r="C63" s="37" t="s">
        <v>82</v>
      </c>
      <c r="D63" s="195">
        <f t="shared" ref="D63:O63" si="15">D58</f>
        <v>0</v>
      </c>
      <c r="E63" s="163">
        <f t="shared" si="15"/>
        <v>0</v>
      </c>
      <c r="F63" s="164">
        <f t="shared" si="15"/>
        <v>0</v>
      </c>
      <c r="G63" s="164">
        <f t="shared" si="15"/>
        <v>0</v>
      </c>
      <c r="H63" s="164">
        <f t="shared" si="15"/>
        <v>0</v>
      </c>
      <c r="I63" s="164">
        <f t="shared" si="15"/>
        <v>0</v>
      </c>
      <c r="J63" s="164">
        <f t="shared" si="15"/>
        <v>0</v>
      </c>
      <c r="K63" s="164">
        <f t="shared" si="15"/>
        <v>0</v>
      </c>
      <c r="L63" s="164">
        <f t="shared" si="15"/>
        <v>0</v>
      </c>
      <c r="M63" s="164">
        <f t="shared" si="15"/>
        <v>0</v>
      </c>
      <c r="N63" s="164">
        <f t="shared" si="15"/>
        <v>0</v>
      </c>
      <c r="O63" s="164">
        <f t="shared" si="15"/>
        <v>0</v>
      </c>
      <c r="P63" s="196">
        <f>SUM(D63:O63)</f>
        <v>0</v>
      </c>
    </row>
    <row r="64" spans="1:17" x14ac:dyDescent="0.2">
      <c r="B64" s="57">
        <v>11</v>
      </c>
      <c r="C64" s="22" t="s">
        <v>139</v>
      </c>
      <c r="D64" s="71">
        <f>D63+D57</f>
        <v>0</v>
      </c>
      <c r="E64" s="98">
        <f t="shared" ref="E64:P64" si="16">E58+E57</f>
        <v>0</v>
      </c>
      <c r="F64" s="99">
        <f t="shared" si="16"/>
        <v>0</v>
      </c>
      <c r="G64" s="99">
        <f t="shared" si="16"/>
        <v>0</v>
      </c>
      <c r="H64" s="99">
        <f t="shared" si="16"/>
        <v>0</v>
      </c>
      <c r="I64" s="99">
        <f t="shared" si="16"/>
        <v>0</v>
      </c>
      <c r="J64" s="99">
        <f t="shared" si="16"/>
        <v>0</v>
      </c>
      <c r="K64" s="99">
        <f t="shared" si="16"/>
        <v>0</v>
      </c>
      <c r="L64" s="99">
        <f t="shared" si="16"/>
        <v>0</v>
      </c>
      <c r="M64" s="99">
        <f t="shared" si="16"/>
        <v>0</v>
      </c>
      <c r="N64" s="99">
        <f t="shared" si="16"/>
        <v>0</v>
      </c>
      <c r="O64" s="99">
        <f t="shared" si="16"/>
        <v>0</v>
      </c>
      <c r="P64" s="100">
        <f t="shared" si="16"/>
        <v>0</v>
      </c>
    </row>
    <row r="65" spans="1:17" x14ac:dyDescent="0.2">
      <c r="B65" s="292"/>
      <c r="C65" s="297" t="s">
        <v>268</v>
      </c>
      <c r="D65" s="72"/>
      <c r="E65" s="101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3"/>
    </row>
    <row r="66" spans="1:17" x14ac:dyDescent="0.2">
      <c r="B66" s="334" t="s">
        <v>269</v>
      </c>
      <c r="C66" s="331" t="s">
        <v>219</v>
      </c>
      <c r="D66" s="76"/>
      <c r="E66" s="342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43"/>
    </row>
    <row r="67" spans="1:17" x14ac:dyDescent="0.2">
      <c r="B67" s="334" t="s">
        <v>262</v>
      </c>
      <c r="C67" s="332" t="s">
        <v>316</v>
      </c>
      <c r="D67" s="261"/>
      <c r="E67" s="339"/>
      <c r="F67" s="335"/>
      <c r="G67" s="270"/>
      <c r="H67" s="272"/>
      <c r="I67" s="272"/>
      <c r="J67" s="270"/>
      <c r="K67" s="270"/>
      <c r="L67" s="272"/>
      <c r="M67" s="270"/>
      <c r="N67" s="270"/>
      <c r="O67" s="272"/>
      <c r="P67" s="278"/>
      <c r="Q67" s="235"/>
    </row>
    <row r="68" spans="1:17" x14ac:dyDescent="0.2">
      <c r="B68" s="288" t="s">
        <v>263</v>
      </c>
      <c r="C68" s="333" t="s">
        <v>329</v>
      </c>
      <c r="D68" s="337"/>
      <c r="E68" s="338"/>
      <c r="F68" s="268"/>
      <c r="G68" s="268"/>
      <c r="H68" s="268"/>
      <c r="I68" s="268"/>
      <c r="J68" s="268"/>
      <c r="K68" s="268"/>
      <c r="L68" s="270"/>
      <c r="M68" s="268"/>
      <c r="N68" s="268"/>
      <c r="O68" s="250"/>
      <c r="P68" s="340"/>
      <c r="Q68" s="235"/>
    </row>
    <row r="69" spans="1:17" x14ac:dyDescent="0.2">
      <c r="B69" s="341" t="s">
        <v>153</v>
      </c>
      <c r="C69" s="302" t="s">
        <v>82</v>
      </c>
      <c r="D69" s="345">
        <f>SUM(D67:D68)</f>
        <v>0</v>
      </c>
      <c r="E69" s="98">
        <f t="shared" ref="E69:P69" si="17">SUM(E67:E68)</f>
        <v>0</v>
      </c>
      <c r="F69" s="99">
        <f t="shared" si="17"/>
        <v>0</v>
      </c>
      <c r="G69" s="99">
        <f t="shared" si="17"/>
        <v>0</v>
      </c>
      <c r="H69" s="99">
        <f t="shared" si="17"/>
        <v>0</v>
      </c>
      <c r="I69" s="99">
        <f t="shared" si="17"/>
        <v>0</v>
      </c>
      <c r="J69" s="99">
        <f t="shared" si="17"/>
        <v>0</v>
      </c>
      <c r="K69" s="99">
        <f t="shared" si="17"/>
        <v>0</v>
      </c>
      <c r="L69" s="99">
        <f t="shared" si="17"/>
        <v>0</v>
      </c>
      <c r="M69" s="99">
        <f t="shared" si="17"/>
        <v>0</v>
      </c>
      <c r="N69" s="99">
        <f t="shared" si="17"/>
        <v>0</v>
      </c>
      <c r="O69" s="99">
        <f t="shared" si="17"/>
        <v>0</v>
      </c>
      <c r="P69" s="100">
        <f t="shared" si="17"/>
        <v>0</v>
      </c>
      <c r="Q69" s="235"/>
    </row>
    <row r="70" spans="1:17" x14ac:dyDescent="0.2">
      <c r="B70" s="292" t="s">
        <v>281</v>
      </c>
      <c r="C70" s="298" t="s">
        <v>267</v>
      </c>
      <c r="D70" s="259"/>
      <c r="E70" s="262"/>
      <c r="F70" s="263"/>
      <c r="G70" s="263"/>
      <c r="H70" s="263"/>
      <c r="I70" s="263"/>
      <c r="J70" s="263"/>
      <c r="K70" s="263"/>
      <c r="L70" s="263"/>
      <c r="M70" s="263"/>
      <c r="N70" s="263"/>
      <c r="O70" s="263"/>
      <c r="P70" s="264"/>
    </row>
    <row r="71" spans="1:17" x14ac:dyDescent="0.2">
      <c r="A71" s="248"/>
      <c r="B71" s="291" t="s">
        <v>330</v>
      </c>
      <c r="C71" s="299" t="s">
        <v>359</v>
      </c>
      <c r="D71" s="261"/>
      <c r="E71" s="254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52"/>
    </row>
    <row r="72" spans="1:17" x14ac:dyDescent="0.2">
      <c r="A72" s="248"/>
      <c r="B72" s="285" t="s">
        <v>331</v>
      </c>
      <c r="C72" s="300" t="s">
        <v>349</v>
      </c>
      <c r="D72" s="258"/>
      <c r="E72" s="254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52"/>
    </row>
    <row r="73" spans="1:17" x14ac:dyDescent="0.2">
      <c r="A73" s="248"/>
      <c r="B73" s="294" t="s">
        <v>332</v>
      </c>
      <c r="C73" s="301" t="s">
        <v>350</v>
      </c>
      <c r="D73" s="257"/>
      <c r="E73" s="255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51"/>
    </row>
    <row r="74" spans="1:17" x14ac:dyDescent="0.2">
      <c r="A74" s="248"/>
      <c r="B74" s="296" t="s">
        <v>333</v>
      </c>
      <c r="C74" s="301" t="s">
        <v>351</v>
      </c>
      <c r="D74" s="257"/>
      <c r="E74" s="255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51"/>
    </row>
    <row r="75" spans="1:17" x14ac:dyDescent="0.2">
      <c r="A75" s="248"/>
      <c r="B75" s="285" t="s">
        <v>347</v>
      </c>
      <c r="C75" s="301" t="s">
        <v>352</v>
      </c>
      <c r="D75" s="257"/>
      <c r="E75" s="255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51"/>
    </row>
    <row r="76" spans="1:17" x14ac:dyDescent="0.2">
      <c r="A76" s="248"/>
      <c r="B76" s="296" t="s">
        <v>348</v>
      </c>
      <c r="C76" s="301" t="s">
        <v>353</v>
      </c>
      <c r="D76" s="349"/>
      <c r="E76" s="348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51"/>
    </row>
    <row r="77" spans="1:17" x14ac:dyDescent="0.2">
      <c r="A77" s="248"/>
      <c r="B77" s="296" t="s">
        <v>354</v>
      </c>
      <c r="C77" s="301" t="s">
        <v>355</v>
      </c>
      <c r="D77" s="337"/>
      <c r="E77" s="348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51"/>
    </row>
    <row r="78" spans="1:17" x14ac:dyDescent="0.2">
      <c r="A78" s="9"/>
      <c r="B78" s="296" t="s">
        <v>356</v>
      </c>
      <c r="C78" s="300" t="s">
        <v>358</v>
      </c>
      <c r="D78" s="257"/>
      <c r="E78" s="348"/>
      <c r="F78" s="249"/>
      <c r="G78" s="249"/>
      <c r="H78" s="249"/>
      <c r="I78" s="249"/>
      <c r="J78" s="249"/>
      <c r="K78" s="249"/>
      <c r="L78" s="249"/>
      <c r="M78" s="249"/>
      <c r="N78" s="249"/>
      <c r="O78" s="249"/>
      <c r="P78" s="251"/>
    </row>
    <row r="79" spans="1:17" x14ac:dyDescent="0.2">
      <c r="A79" s="9"/>
      <c r="B79" s="296" t="s">
        <v>357</v>
      </c>
      <c r="C79" s="300" t="s">
        <v>361</v>
      </c>
      <c r="D79" s="257"/>
      <c r="E79" s="348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51"/>
    </row>
    <row r="80" spans="1:17" x14ac:dyDescent="0.2">
      <c r="A80" s="9"/>
      <c r="B80" s="296" t="s">
        <v>362</v>
      </c>
      <c r="C80" s="304" t="s">
        <v>363</v>
      </c>
      <c r="D80" s="337"/>
      <c r="E80" s="256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3"/>
    </row>
    <row r="81" spans="1:17" x14ac:dyDescent="0.2">
      <c r="B81" s="292" t="s">
        <v>271</v>
      </c>
      <c r="C81" s="306" t="s">
        <v>270</v>
      </c>
      <c r="D81" s="345">
        <f>SUM(D71:D80)</f>
        <v>0</v>
      </c>
      <c r="E81" s="98">
        <f>SUM(E71:E80)</f>
        <v>0</v>
      </c>
      <c r="F81" s="99">
        <f t="shared" ref="F81:O81" si="18">SUM(F71:F80)</f>
        <v>0</v>
      </c>
      <c r="G81" s="99">
        <f t="shared" si="18"/>
        <v>0</v>
      </c>
      <c r="H81" s="99">
        <f t="shared" si="18"/>
        <v>0</v>
      </c>
      <c r="I81" s="99">
        <f t="shared" si="18"/>
        <v>0</v>
      </c>
      <c r="J81" s="99">
        <f t="shared" si="18"/>
        <v>0</v>
      </c>
      <c r="K81" s="99">
        <f t="shared" si="18"/>
        <v>0</v>
      </c>
      <c r="L81" s="99">
        <f t="shared" si="18"/>
        <v>0</v>
      </c>
      <c r="M81" s="99">
        <f t="shared" si="18"/>
        <v>0</v>
      </c>
      <c r="N81" s="99">
        <f t="shared" si="18"/>
        <v>0</v>
      </c>
      <c r="O81" s="99">
        <f t="shared" si="18"/>
        <v>0</v>
      </c>
      <c r="P81" s="100">
        <f>SUM(P71:P80)</f>
        <v>0</v>
      </c>
    </row>
    <row r="82" spans="1:17" x14ac:dyDescent="0.2">
      <c r="A82" s="248"/>
      <c r="B82" s="295" t="s">
        <v>276</v>
      </c>
      <c r="C82" s="303" t="s">
        <v>272</v>
      </c>
      <c r="D82" s="344"/>
      <c r="E82" s="265"/>
      <c r="F82" s="265"/>
      <c r="G82" s="265"/>
      <c r="H82" s="265"/>
      <c r="I82" s="265"/>
      <c r="J82" s="265"/>
      <c r="K82" s="265"/>
      <c r="L82" s="265"/>
      <c r="M82" s="266"/>
      <c r="N82" s="267"/>
      <c r="O82" s="265"/>
      <c r="P82" s="80"/>
    </row>
    <row r="83" spans="1:17" x14ac:dyDescent="0.2">
      <c r="A83" s="248"/>
      <c r="B83" s="296" t="s">
        <v>334</v>
      </c>
      <c r="C83" s="304" t="s">
        <v>273</v>
      </c>
      <c r="D83" s="261"/>
      <c r="E83" s="254"/>
      <c r="F83" s="247"/>
      <c r="G83" s="247"/>
      <c r="H83" s="247"/>
      <c r="I83" s="247"/>
      <c r="J83" s="247"/>
      <c r="K83" s="247"/>
      <c r="L83" s="247"/>
      <c r="M83" s="247"/>
      <c r="N83" s="247"/>
      <c r="O83" s="272"/>
      <c r="P83" s="273"/>
    </row>
    <row r="84" spans="1:17" x14ac:dyDescent="0.2">
      <c r="A84" s="248"/>
      <c r="B84" s="285" t="s">
        <v>335</v>
      </c>
      <c r="C84" s="300" t="s">
        <v>274</v>
      </c>
      <c r="D84" s="257"/>
      <c r="E84" s="255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51"/>
    </row>
    <row r="85" spans="1:17" x14ac:dyDescent="0.2">
      <c r="A85" s="248"/>
      <c r="B85" s="294" t="s">
        <v>336</v>
      </c>
      <c r="C85" s="305" t="s">
        <v>275</v>
      </c>
      <c r="D85" s="276"/>
      <c r="E85" s="275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74"/>
    </row>
    <row r="86" spans="1:17" x14ac:dyDescent="0.2">
      <c r="A86" s="248"/>
      <c r="B86" s="295" t="s">
        <v>278</v>
      </c>
      <c r="C86" s="306" t="s">
        <v>277</v>
      </c>
      <c r="D86" s="283">
        <f>SUM(D83:D85)</f>
        <v>0</v>
      </c>
      <c r="E86" s="282">
        <f t="shared" ref="E86:N86" si="19">SUM(E83:E85)</f>
        <v>0</v>
      </c>
      <c r="F86" s="269">
        <f t="shared" si="19"/>
        <v>0</v>
      </c>
      <c r="G86" s="269">
        <f t="shared" si="19"/>
        <v>0</v>
      </c>
      <c r="H86" s="269">
        <f t="shared" si="19"/>
        <v>0</v>
      </c>
      <c r="I86" s="269">
        <f t="shared" si="19"/>
        <v>0</v>
      </c>
      <c r="J86" s="269">
        <f t="shared" si="19"/>
        <v>0</v>
      </c>
      <c r="K86" s="269">
        <f t="shared" si="19"/>
        <v>0</v>
      </c>
      <c r="L86" s="269">
        <f t="shared" si="19"/>
        <v>0</v>
      </c>
      <c r="M86" s="269">
        <f t="shared" si="19"/>
        <v>0</v>
      </c>
      <c r="N86" s="269">
        <f t="shared" si="19"/>
        <v>0</v>
      </c>
      <c r="O86" s="280">
        <f>SUM(O83:O85)</f>
        <v>0</v>
      </c>
      <c r="P86" s="281">
        <f>SUM(P83:P85)</f>
        <v>0</v>
      </c>
    </row>
    <row r="87" spans="1:17" x14ac:dyDescent="0.2">
      <c r="A87" s="248"/>
      <c r="B87" s="295" t="s">
        <v>280</v>
      </c>
      <c r="C87" s="307" t="s">
        <v>279</v>
      </c>
      <c r="D87" s="260"/>
      <c r="E87" s="277"/>
      <c r="F87" s="270"/>
      <c r="G87" s="270"/>
      <c r="H87" s="270"/>
      <c r="I87" s="270"/>
      <c r="J87" s="270"/>
      <c r="K87" s="270"/>
      <c r="L87" s="270"/>
      <c r="M87" s="270"/>
      <c r="N87" s="270"/>
      <c r="O87" s="279"/>
      <c r="P87" s="278"/>
      <c r="Q87" s="235"/>
    </row>
    <row r="88" spans="1:17" x14ac:dyDescent="0.2">
      <c r="A88" s="248"/>
      <c r="B88" s="295" t="s">
        <v>155</v>
      </c>
      <c r="C88" s="308" t="s">
        <v>300</v>
      </c>
      <c r="D88" s="284">
        <f t="shared" ref="D88:P88" si="20">SUM(D69+D81+D86+D87)</f>
        <v>0</v>
      </c>
      <c r="E88" s="266">
        <f t="shared" si="20"/>
        <v>0</v>
      </c>
      <c r="F88" s="271">
        <f t="shared" si="20"/>
        <v>0</v>
      </c>
      <c r="G88" s="271">
        <f t="shared" si="20"/>
        <v>0</v>
      </c>
      <c r="H88" s="271">
        <f t="shared" si="20"/>
        <v>0</v>
      </c>
      <c r="I88" s="271">
        <f t="shared" si="20"/>
        <v>0</v>
      </c>
      <c r="J88" s="271">
        <f t="shared" si="20"/>
        <v>0</v>
      </c>
      <c r="K88" s="271">
        <f t="shared" si="20"/>
        <v>0</v>
      </c>
      <c r="L88" s="271">
        <f t="shared" si="20"/>
        <v>0</v>
      </c>
      <c r="M88" s="271">
        <f t="shared" si="20"/>
        <v>0</v>
      </c>
      <c r="N88" s="271">
        <f t="shared" si="20"/>
        <v>0</v>
      </c>
      <c r="O88" s="267">
        <f t="shared" si="20"/>
        <v>0</v>
      </c>
      <c r="P88" s="281">
        <f t="shared" si="20"/>
        <v>0</v>
      </c>
    </row>
    <row r="89" spans="1:17" x14ac:dyDescent="0.2">
      <c r="B89" s="286" t="s">
        <v>174</v>
      </c>
      <c r="C89" s="309" t="s">
        <v>205</v>
      </c>
      <c r="D89" s="65"/>
      <c r="E89" s="66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8"/>
    </row>
    <row r="90" spans="1:17" x14ac:dyDescent="0.2">
      <c r="B90" s="287" t="s">
        <v>282</v>
      </c>
      <c r="C90" s="310" t="s">
        <v>299</v>
      </c>
      <c r="D90" s="70">
        <f t="shared" ref="D90:P90" si="21">D29+D64+D88</f>
        <v>0</v>
      </c>
      <c r="E90" s="92">
        <f t="shared" si="21"/>
        <v>0</v>
      </c>
      <c r="F90" s="93">
        <f t="shared" si="21"/>
        <v>0</v>
      </c>
      <c r="G90" s="93">
        <f t="shared" si="21"/>
        <v>0</v>
      </c>
      <c r="H90" s="93">
        <f t="shared" si="21"/>
        <v>0</v>
      </c>
      <c r="I90" s="93">
        <f t="shared" si="21"/>
        <v>0</v>
      </c>
      <c r="J90" s="93">
        <f t="shared" si="21"/>
        <v>0</v>
      </c>
      <c r="K90" s="93">
        <f t="shared" si="21"/>
        <v>0</v>
      </c>
      <c r="L90" s="93">
        <f t="shared" si="21"/>
        <v>0</v>
      </c>
      <c r="M90" s="93">
        <f t="shared" si="21"/>
        <v>0</v>
      </c>
      <c r="N90" s="93">
        <f t="shared" si="21"/>
        <v>0</v>
      </c>
      <c r="O90" s="93">
        <f t="shared" si="21"/>
        <v>0</v>
      </c>
      <c r="P90" s="94">
        <f t="shared" si="21"/>
        <v>0</v>
      </c>
    </row>
    <row r="91" spans="1:17" x14ac:dyDescent="0.2">
      <c r="B91" s="285" t="s">
        <v>283</v>
      </c>
      <c r="C91" s="311" t="s">
        <v>191</v>
      </c>
      <c r="D91" s="70"/>
      <c r="E91" s="138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/>
    </row>
    <row r="92" spans="1:17" x14ac:dyDescent="0.2">
      <c r="B92" s="288" t="s">
        <v>284</v>
      </c>
      <c r="C92" s="312" t="s">
        <v>206</v>
      </c>
      <c r="D92" s="71"/>
      <c r="E92" s="98">
        <f>E91+E90</f>
        <v>0</v>
      </c>
      <c r="F92" s="99">
        <f t="shared" ref="F92:P92" si="22">F91+F90</f>
        <v>0</v>
      </c>
      <c r="G92" s="99">
        <f t="shared" si="22"/>
        <v>0</v>
      </c>
      <c r="H92" s="99">
        <f t="shared" si="22"/>
        <v>0</v>
      </c>
      <c r="I92" s="99">
        <f t="shared" si="22"/>
        <v>0</v>
      </c>
      <c r="J92" s="99">
        <f t="shared" si="22"/>
        <v>0</v>
      </c>
      <c r="K92" s="99">
        <f t="shared" si="22"/>
        <v>0</v>
      </c>
      <c r="L92" s="99">
        <f t="shared" si="22"/>
        <v>0</v>
      </c>
      <c r="M92" s="99">
        <f t="shared" si="22"/>
        <v>0</v>
      </c>
      <c r="N92" s="99">
        <f t="shared" si="22"/>
        <v>0</v>
      </c>
      <c r="O92" s="99">
        <f t="shared" si="22"/>
        <v>0</v>
      </c>
      <c r="P92" s="100">
        <f t="shared" si="22"/>
        <v>0</v>
      </c>
    </row>
    <row r="93" spans="1:17" x14ac:dyDescent="0.2">
      <c r="B93" s="286" t="s">
        <v>182</v>
      </c>
      <c r="C93" s="313" t="s">
        <v>192</v>
      </c>
      <c r="D93" s="65"/>
      <c r="E93" s="66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8"/>
    </row>
    <row r="94" spans="1:17" x14ac:dyDescent="0.2">
      <c r="B94" s="287" t="s">
        <v>285</v>
      </c>
      <c r="C94" s="314" t="s">
        <v>199</v>
      </c>
      <c r="D94" s="70"/>
      <c r="E94" s="92">
        <f t="shared" ref="E94:P94" si="23">E95+E96</f>
        <v>0</v>
      </c>
      <c r="F94" s="93">
        <f t="shared" si="23"/>
        <v>0</v>
      </c>
      <c r="G94" s="93">
        <f t="shared" si="23"/>
        <v>0</v>
      </c>
      <c r="H94" s="93">
        <f t="shared" si="23"/>
        <v>0</v>
      </c>
      <c r="I94" s="93">
        <f t="shared" si="23"/>
        <v>0</v>
      </c>
      <c r="J94" s="93">
        <f t="shared" si="23"/>
        <v>0</v>
      </c>
      <c r="K94" s="93">
        <f t="shared" si="23"/>
        <v>0</v>
      </c>
      <c r="L94" s="93">
        <f t="shared" si="23"/>
        <v>0</v>
      </c>
      <c r="M94" s="93">
        <f t="shared" si="23"/>
        <v>0</v>
      </c>
      <c r="N94" s="93">
        <f t="shared" si="23"/>
        <v>0</v>
      </c>
      <c r="O94" s="93">
        <f t="shared" si="23"/>
        <v>0</v>
      </c>
      <c r="P94" s="94">
        <f t="shared" si="23"/>
        <v>0</v>
      </c>
    </row>
    <row r="95" spans="1:17" x14ac:dyDescent="0.2">
      <c r="B95" s="289" t="s">
        <v>286</v>
      </c>
      <c r="C95" s="315" t="s">
        <v>247</v>
      </c>
      <c r="D95" s="69"/>
      <c r="E95" s="134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1:17" x14ac:dyDescent="0.2">
      <c r="B96" s="288" t="s">
        <v>287</v>
      </c>
      <c r="C96" s="312" t="s">
        <v>248</v>
      </c>
      <c r="D96" s="71"/>
      <c r="E96" s="141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x14ac:dyDescent="0.2">
      <c r="B97" s="289" t="s">
        <v>195</v>
      </c>
      <c r="C97" s="315" t="s">
        <v>196</v>
      </c>
      <c r="D97" s="69"/>
      <c r="E97" s="73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5"/>
    </row>
    <row r="98" spans="2:16" x14ac:dyDescent="0.2">
      <c r="B98" s="289" t="s">
        <v>288</v>
      </c>
      <c r="C98" s="315" t="s">
        <v>65</v>
      </c>
      <c r="D98" s="69"/>
      <c r="E98" s="92">
        <f>SUM(E99:E103)</f>
        <v>0</v>
      </c>
      <c r="F98" s="93">
        <f t="shared" ref="F98:P98" si="24">SUM(F99:F103)</f>
        <v>0</v>
      </c>
      <c r="G98" s="93">
        <f t="shared" si="24"/>
        <v>0</v>
      </c>
      <c r="H98" s="93">
        <f t="shared" si="24"/>
        <v>0</v>
      </c>
      <c r="I98" s="93">
        <f t="shared" si="24"/>
        <v>0</v>
      </c>
      <c r="J98" s="93">
        <f t="shared" si="24"/>
        <v>0</v>
      </c>
      <c r="K98" s="93">
        <f t="shared" si="24"/>
        <v>0</v>
      </c>
      <c r="L98" s="93">
        <f t="shared" si="24"/>
        <v>0</v>
      </c>
      <c r="M98" s="93">
        <f t="shared" si="24"/>
        <v>0</v>
      </c>
      <c r="N98" s="93">
        <f t="shared" si="24"/>
        <v>0</v>
      </c>
      <c r="O98" s="93">
        <f t="shared" si="24"/>
        <v>0</v>
      </c>
      <c r="P98" s="94">
        <f t="shared" si="24"/>
        <v>0</v>
      </c>
    </row>
    <row r="99" spans="2:16" x14ac:dyDescent="0.2">
      <c r="B99" s="287" t="s">
        <v>289</v>
      </c>
      <c r="C99" s="314" t="s">
        <v>52</v>
      </c>
      <c r="D99" s="69"/>
      <c r="E99" s="134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x14ac:dyDescent="0.2">
      <c r="B100" s="287" t="s">
        <v>290</v>
      </c>
      <c r="C100" s="314" t="s">
        <v>53</v>
      </c>
      <c r="D100" s="69"/>
      <c r="E100" s="134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6"/>
    </row>
    <row r="101" spans="2:16" x14ac:dyDescent="0.2">
      <c r="B101" s="287" t="s">
        <v>291</v>
      </c>
      <c r="C101" s="314" t="s">
        <v>188</v>
      </c>
      <c r="D101" s="69"/>
      <c r="E101" s="134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6"/>
    </row>
    <row r="102" spans="2:16" x14ac:dyDescent="0.2">
      <c r="B102" s="287" t="s">
        <v>292</v>
      </c>
      <c r="C102" s="314" t="s">
        <v>190</v>
      </c>
      <c r="D102" s="69"/>
      <c r="E102" s="134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</row>
    <row r="103" spans="2:16" x14ac:dyDescent="0.2">
      <c r="B103" s="289" t="s">
        <v>293</v>
      </c>
      <c r="C103" s="314" t="s">
        <v>189</v>
      </c>
      <c r="D103" s="69"/>
      <c r="E103" s="134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6"/>
    </row>
    <row r="104" spans="2:16" x14ac:dyDescent="0.2">
      <c r="B104" s="289" t="s">
        <v>294</v>
      </c>
      <c r="C104" s="315" t="s">
        <v>66</v>
      </c>
      <c r="D104" s="69"/>
      <c r="E104" s="104">
        <f t="shared" ref="E104:P104" si="25">SUM(E105:E109)</f>
        <v>0</v>
      </c>
      <c r="F104" s="105">
        <f t="shared" si="25"/>
        <v>0</v>
      </c>
      <c r="G104" s="105">
        <f t="shared" si="25"/>
        <v>0</v>
      </c>
      <c r="H104" s="105">
        <f t="shared" si="25"/>
        <v>0</v>
      </c>
      <c r="I104" s="105">
        <f t="shared" si="25"/>
        <v>0</v>
      </c>
      <c r="J104" s="105">
        <f t="shared" si="25"/>
        <v>0</v>
      </c>
      <c r="K104" s="105">
        <f t="shared" si="25"/>
        <v>0</v>
      </c>
      <c r="L104" s="105">
        <f t="shared" si="25"/>
        <v>0</v>
      </c>
      <c r="M104" s="105">
        <f t="shared" si="25"/>
        <v>0</v>
      </c>
      <c r="N104" s="105">
        <f t="shared" si="25"/>
        <v>0</v>
      </c>
      <c r="O104" s="105">
        <f t="shared" si="25"/>
        <v>0</v>
      </c>
      <c r="P104" s="106">
        <f t="shared" si="25"/>
        <v>0</v>
      </c>
    </row>
    <row r="105" spans="2:16" x14ac:dyDescent="0.2">
      <c r="B105" s="289" t="s">
        <v>317</v>
      </c>
      <c r="C105" s="314" t="s">
        <v>52</v>
      </c>
      <c r="D105" s="69"/>
      <c r="E105" s="134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6"/>
    </row>
    <row r="106" spans="2:16" x14ac:dyDescent="0.2">
      <c r="B106" s="289" t="s">
        <v>318</v>
      </c>
      <c r="C106" s="314" t="s">
        <v>53</v>
      </c>
      <c r="D106" s="69"/>
      <c r="E106" s="134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6"/>
    </row>
    <row r="107" spans="2:16" x14ac:dyDescent="0.2">
      <c r="B107" s="289" t="s">
        <v>319</v>
      </c>
      <c r="C107" s="314" t="s">
        <v>188</v>
      </c>
      <c r="D107" s="69"/>
      <c r="E107" s="134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6"/>
    </row>
    <row r="108" spans="2:16" x14ac:dyDescent="0.2">
      <c r="B108" s="289" t="s">
        <v>320</v>
      </c>
      <c r="C108" s="41" t="s">
        <v>190</v>
      </c>
      <c r="D108" s="69"/>
      <c r="E108" s="134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</row>
    <row r="109" spans="2:16" x14ac:dyDescent="0.2">
      <c r="B109" s="289" t="s">
        <v>321</v>
      </c>
      <c r="C109" s="41" t="s">
        <v>189</v>
      </c>
      <c r="D109" s="69"/>
      <c r="E109" s="134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6"/>
    </row>
    <row r="110" spans="2:16" x14ac:dyDescent="0.2">
      <c r="B110" s="289" t="s">
        <v>295</v>
      </c>
      <c r="C110" s="40" t="s">
        <v>67</v>
      </c>
      <c r="D110" s="69"/>
      <c r="E110" s="104">
        <f t="shared" ref="E110:P110" si="26">SUM(E111:E116)</f>
        <v>0</v>
      </c>
      <c r="F110" s="105">
        <f t="shared" si="26"/>
        <v>0</v>
      </c>
      <c r="G110" s="105">
        <f t="shared" si="26"/>
        <v>0</v>
      </c>
      <c r="H110" s="105">
        <f t="shared" si="26"/>
        <v>0</v>
      </c>
      <c r="I110" s="105">
        <f t="shared" si="26"/>
        <v>0</v>
      </c>
      <c r="J110" s="105">
        <f t="shared" si="26"/>
        <v>0</v>
      </c>
      <c r="K110" s="105">
        <f t="shared" si="26"/>
        <v>0</v>
      </c>
      <c r="L110" s="105">
        <f t="shared" si="26"/>
        <v>0</v>
      </c>
      <c r="M110" s="105">
        <f t="shared" si="26"/>
        <v>0</v>
      </c>
      <c r="N110" s="105">
        <f t="shared" si="26"/>
        <v>0</v>
      </c>
      <c r="O110" s="105">
        <f t="shared" si="26"/>
        <v>0</v>
      </c>
      <c r="P110" s="106">
        <f t="shared" si="26"/>
        <v>0</v>
      </c>
    </row>
    <row r="111" spans="2:16" x14ac:dyDescent="0.2">
      <c r="B111" s="289" t="s">
        <v>337</v>
      </c>
      <c r="C111" s="41" t="s">
        <v>52</v>
      </c>
      <c r="D111" s="69"/>
      <c r="E111" s="134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6"/>
    </row>
    <row r="112" spans="2:16" x14ac:dyDescent="0.2">
      <c r="B112" s="289" t="s">
        <v>338</v>
      </c>
      <c r="C112" s="41" t="s">
        <v>53</v>
      </c>
      <c r="D112" s="69"/>
      <c r="E112" s="134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6"/>
    </row>
    <row r="113" spans="2:16" x14ac:dyDescent="0.2">
      <c r="B113" s="289" t="s">
        <v>339</v>
      </c>
      <c r="C113" s="41" t="s">
        <v>188</v>
      </c>
      <c r="D113" s="69"/>
      <c r="E113" s="134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6"/>
    </row>
    <row r="114" spans="2:16" x14ac:dyDescent="0.2">
      <c r="B114" s="289" t="s">
        <v>340</v>
      </c>
      <c r="C114" s="41" t="s">
        <v>190</v>
      </c>
      <c r="D114" s="69"/>
      <c r="E114" s="134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</row>
    <row r="115" spans="2:16" x14ac:dyDescent="0.2">
      <c r="B115" s="290" t="s">
        <v>342</v>
      </c>
      <c r="C115" s="49" t="s">
        <v>189</v>
      </c>
      <c r="D115" s="76"/>
      <c r="E115" s="144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6"/>
    </row>
    <row r="116" spans="2:16" x14ac:dyDescent="0.2">
      <c r="B116" s="288" t="s">
        <v>341</v>
      </c>
      <c r="C116" s="21" t="s">
        <v>68</v>
      </c>
      <c r="D116" s="71"/>
      <c r="E116" s="141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3"/>
    </row>
    <row r="117" spans="2:16" x14ac:dyDescent="0.2">
      <c r="B117" s="291" t="s">
        <v>197</v>
      </c>
      <c r="C117" s="24" t="s">
        <v>198</v>
      </c>
      <c r="D117" s="65"/>
      <c r="E117" s="66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8"/>
    </row>
    <row r="118" spans="2:16" x14ac:dyDescent="0.2">
      <c r="B118" s="285" t="s">
        <v>296</v>
      </c>
      <c r="C118" s="21" t="s">
        <v>154</v>
      </c>
      <c r="D118" s="70"/>
      <c r="E118" s="138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40"/>
    </row>
    <row r="119" spans="2:16" x14ac:dyDescent="0.2">
      <c r="B119" s="287" t="s">
        <v>297</v>
      </c>
      <c r="C119" s="194" t="s">
        <v>208</v>
      </c>
      <c r="D119" s="70"/>
      <c r="E119" s="138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40"/>
    </row>
    <row r="120" spans="2:16" x14ac:dyDescent="0.2">
      <c r="B120" s="288" t="s">
        <v>298</v>
      </c>
      <c r="C120" s="42" t="s">
        <v>207</v>
      </c>
      <c r="D120" s="71"/>
      <c r="E120" s="98">
        <f t="shared" ref="E120:P120" si="27">E119+E118+E94</f>
        <v>0</v>
      </c>
      <c r="F120" s="99">
        <f t="shared" si="27"/>
        <v>0</v>
      </c>
      <c r="G120" s="99">
        <f t="shared" si="27"/>
        <v>0</v>
      </c>
      <c r="H120" s="99">
        <f t="shared" si="27"/>
        <v>0</v>
      </c>
      <c r="I120" s="99">
        <f t="shared" si="27"/>
        <v>0</v>
      </c>
      <c r="J120" s="99">
        <f t="shared" si="27"/>
        <v>0</v>
      </c>
      <c r="K120" s="99">
        <f t="shared" si="27"/>
        <v>0</v>
      </c>
      <c r="L120" s="99">
        <f t="shared" si="27"/>
        <v>0</v>
      </c>
      <c r="M120" s="99">
        <f t="shared" si="27"/>
        <v>0</v>
      </c>
      <c r="N120" s="99">
        <f t="shared" si="27"/>
        <v>0</v>
      </c>
      <c r="O120" s="99">
        <f t="shared" si="27"/>
        <v>0</v>
      </c>
      <c r="P120" s="100">
        <f t="shared" si="27"/>
        <v>0</v>
      </c>
    </row>
    <row r="121" spans="2:16" x14ac:dyDescent="0.2">
      <c r="B121" s="292" t="s">
        <v>322</v>
      </c>
      <c r="C121" s="43" t="s">
        <v>185</v>
      </c>
      <c r="D121" s="72"/>
      <c r="E121" s="101">
        <f t="shared" ref="E121:P121" si="28">E92-E120</f>
        <v>0</v>
      </c>
      <c r="F121" s="102">
        <f t="shared" si="28"/>
        <v>0</v>
      </c>
      <c r="G121" s="102">
        <f t="shared" si="28"/>
        <v>0</v>
      </c>
      <c r="H121" s="102">
        <f t="shared" si="28"/>
        <v>0</v>
      </c>
      <c r="I121" s="102">
        <f t="shared" si="28"/>
        <v>0</v>
      </c>
      <c r="J121" s="102">
        <f t="shared" si="28"/>
        <v>0</v>
      </c>
      <c r="K121" s="102">
        <f t="shared" si="28"/>
        <v>0</v>
      </c>
      <c r="L121" s="102">
        <f t="shared" si="28"/>
        <v>0</v>
      </c>
      <c r="M121" s="102">
        <f t="shared" si="28"/>
        <v>0</v>
      </c>
      <c r="N121" s="102">
        <f t="shared" si="28"/>
        <v>0</v>
      </c>
      <c r="O121" s="102">
        <f t="shared" si="28"/>
        <v>0</v>
      </c>
      <c r="P121" s="103">
        <f t="shared" si="28"/>
        <v>0</v>
      </c>
    </row>
    <row r="122" spans="2:16" x14ac:dyDescent="0.2">
      <c r="B122" s="286" t="s">
        <v>200</v>
      </c>
      <c r="C122" s="39" t="s">
        <v>175</v>
      </c>
      <c r="D122" s="77"/>
      <c r="E122" s="66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8"/>
    </row>
    <row r="123" spans="2:16" x14ac:dyDescent="0.2">
      <c r="B123" s="287" t="s">
        <v>343</v>
      </c>
      <c r="C123" s="41" t="s">
        <v>69</v>
      </c>
      <c r="D123" s="137"/>
      <c r="E123" s="138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40"/>
    </row>
    <row r="124" spans="2:16" x14ac:dyDescent="0.2">
      <c r="B124" s="287">
        <f t="shared" ref="B124:B131" si="29">B123+1</f>
        <v>32</v>
      </c>
      <c r="C124" s="41" t="s">
        <v>70</v>
      </c>
      <c r="D124" s="137"/>
      <c r="E124" s="138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40"/>
    </row>
    <row r="125" spans="2:16" x14ac:dyDescent="0.2">
      <c r="B125" s="287">
        <f t="shared" si="29"/>
        <v>33</v>
      </c>
      <c r="C125" s="41" t="s">
        <v>71</v>
      </c>
      <c r="D125" s="137"/>
      <c r="E125" s="138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40"/>
    </row>
    <row r="126" spans="2:16" x14ac:dyDescent="0.2">
      <c r="B126" s="287">
        <f t="shared" si="29"/>
        <v>34</v>
      </c>
      <c r="C126" s="41" t="s">
        <v>72</v>
      </c>
      <c r="D126" s="70">
        <f t="shared" ref="D126:P126" si="30">SUM(D123:D125)</f>
        <v>0</v>
      </c>
      <c r="E126" s="92">
        <f t="shared" si="30"/>
        <v>0</v>
      </c>
      <c r="F126" s="93">
        <f t="shared" si="30"/>
        <v>0</v>
      </c>
      <c r="G126" s="93">
        <f t="shared" si="30"/>
        <v>0</v>
      </c>
      <c r="H126" s="93">
        <f t="shared" si="30"/>
        <v>0</v>
      </c>
      <c r="I126" s="93">
        <f t="shared" si="30"/>
        <v>0</v>
      </c>
      <c r="J126" s="93">
        <f t="shared" si="30"/>
        <v>0</v>
      </c>
      <c r="K126" s="93">
        <f t="shared" si="30"/>
        <v>0</v>
      </c>
      <c r="L126" s="93">
        <f t="shared" si="30"/>
        <v>0</v>
      </c>
      <c r="M126" s="93">
        <f t="shared" si="30"/>
        <v>0</v>
      </c>
      <c r="N126" s="93">
        <f t="shared" si="30"/>
        <v>0</v>
      </c>
      <c r="O126" s="93">
        <f t="shared" si="30"/>
        <v>0</v>
      </c>
      <c r="P126" s="94">
        <f t="shared" si="30"/>
        <v>0</v>
      </c>
    </row>
    <row r="127" spans="2:16" x14ac:dyDescent="0.2">
      <c r="B127" s="287">
        <f t="shared" si="29"/>
        <v>35</v>
      </c>
      <c r="C127" s="41" t="s">
        <v>61</v>
      </c>
      <c r="D127" s="70"/>
      <c r="E127" s="138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40"/>
    </row>
    <row r="128" spans="2:16" x14ac:dyDescent="0.2">
      <c r="B128" s="287">
        <f>B127+1</f>
        <v>36</v>
      </c>
      <c r="C128" s="41" t="s">
        <v>73</v>
      </c>
      <c r="D128" s="70"/>
      <c r="E128" s="92">
        <f t="shared" ref="E128:P128" si="31">E126+E127</f>
        <v>0</v>
      </c>
      <c r="F128" s="93">
        <f t="shared" si="31"/>
        <v>0</v>
      </c>
      <c r="G128" s="93">
        <f t="shared" si="31"/>
        <v>0</v>
      </c>
      <c r="H128" s="93">
        <f t="shared" si="31"/>
        <v>0</v>
      </c>
      <c r="I128" s="93">
        <f t="shared" si="31"/>
        <v>0</v>
      </c>
      <c r="J128" s="93">
        <f t="shared" si="31"/>
        <v>0</v>
      </c>
      <c r="K128" s="93">
        <f t="shared" si="31"/>
        <v>0</v>
      </c>
      <c r="L128" s="93">
        <f t="shared" si="31"/>
        <v>0</v>
      </c>
      <c r="M128" s="93">
        <f t="shared" si="31"/>
        <v>0</v>
      </c>
      <c r="N128" s="93">
        <f t="shared" si="31"/>
        <v>0</v>
      </c>
      <c r="O128" s="93">
        <f t="shared" si="31"/>
        <v>0</v>
      </c>
      <c r="P128" s="94">
        <f t="shared" si="31"/>
        <v>0</v>
      </c>
    </row>
    <row r="129" spans="2:16" x14ac:dyDescent="0.2">
      <c r="B129" s="287">
        <f t="shared" si="29"/>
        <v>37</v>
      </c>
      <c r="C129" s="41" t="s">
        <v>202</v>
      </c>
      <c r="D129" s="70"/>
      <c r="E129" s="138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40"/>
    </row>
    <row r="130" spans="2:16" x14ac:dyDescent="0.2">
      <c r="B130" s="287">
        <f t="shared" si="29"/>
        <v>38</v>
      </c>
      <c r="C130" s="41" t="s">
        <v>201</v>
      </c>
      <c r="D130" s="70"/>
      <c r="E130" s="138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40"/>
    </row>
    <row r="131" spans="2:16" x14ac:dyDescent="0.2">
      <c r="B131" s="287">
        <f t="shared" si="29"/>
        <v>39</v>
      </c>
      <c r="C131" s="41" t="s">
        <v>62</v>
      </c>
      <c r="D131" s="70"/>
      <c r="E131" s="138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40"/>
    </row>
    <row r="132" spans="2:16" x14ac:dyDescent="0.2">
      <c r="B132" s="287">
        <f>B131+1</f>
        <v>40</v>
      </c>
      <c r="C132" s="41" t="s">
        <v>140</v>
      </c>
      <c r="D132" s="70"/>
      <c r="E132" s="92">
        <f t="shared" ref="E132:P132" si="32">SUM(E129:E131)</f>
        <v>0</v>
      </c>
      <c r="F132" s="93">
        <f t="shared" si="32"/>
        <v>0</v>
      </c>
      <c r="G132" s="93">
        <f t="shared" si="32"/>
        <v>0</v>
      </c>
      <c r="H132" s="93">
        <f t="shared" si="32"/>
        <v>0</v>
      </c>
      <c r="I132" s="93">
        <f t="shared" si="32"/>
        <v>0</v>
      </c>
      <c r="J132" s="93">
        <f t="shared" si="32"/>
        <v>0</v>
      </c>
      <c r="K132" s="93">
        <f t="shared" si="32"/>
        <v>0</v>
      </c>
      <c r="L132" s="93">
        <f t="shared" si="32"/>
        <v>0</v>
      </c>
      <c r="M132" s="93">
        <f t="shared" si="32"/>
        <v>0</v>
      </c>
      <c r="N132" s="93">
        <f t="shared" si="32"/>
        <v>0</v>
      </c>
      <c r="O132" s="93">
        <f t="shared" si="32"/>
        <v>0</v>
      </c>
      <c r="P132" s="94">
        <f t="shared" si="32"/>
        <v>0</v>
      </c>
    </row>
    <row r="133" spans="2:16" x14ac:dyDescent="0.2">
      <c r="B133" s="287">
        <f>B132+1</f>
        <v>41</v>
      </c>
      <c r="C133" s="42" t="s">
        <v>186</v>
      </c>
      <c r="D133" s="71"/>
      <c r="E133" s="98">
        <f>E128-E132</f>
        <v>0</v>
      </c>
      <c r="F133" s="99">
        <f t="shared" ref="F133:P133" si="33">F128-F132</f>
        <v>0</v>
      </c>
      <c r="G133" s="99">
        <f t="shared" si="33"/>
        <v>0</v>
      </c>
      <c r="H133" s="99">
        <f t="shared" si="33"/>
        <v>0</v>
      </c>
      <c r="I133" s="99">
        <f t="shared" si="33"/>
        <v>0</v>
      </c>
      <c r="J133" s="99">
        <f t="shared" si="33"/>
        <v>0</v>
      </c>
      <c r="K133" s="99">
        <f t="shared" si="33"/>
        <v>0</v>
      </c>
      <c r="L133" s="99">
        <f t="shared" si="33"/>
        <v>0</v>
      </c>
      <c r="M133" s="99">
        <f t="shared" si="33"/>
        <v>0</v>
      </c>
      <c r="N133" s="99">
        <f t="shared" si="33"/>
        <v>0</v>
      </c>
      <c r="O133" s="99">
        <f t="shared" si="33"/>
        <v>0</v>
      </c>
      <c r="P133" s="100">
        <f t="shared" si="33"/>
        <v>0</v>
      </c>
    </row>
    <row r="134" spans="2:16" x14ac:dyDescent="0.2">
      <c r="B134" s="293" t="s">
        <v>203</v>
      </c>
      <c r="C134" s="23" t="s">
        <v>79</v>
      </c>
      <c r="D134" s="72"/>
      <c r="E134" s="78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80"/>
    </row>
    <row r="135" spans="2:16" x14ac:dyDescent="0.2">
      <c r="B135" s="291">
        <f>B133+1</f>
        <v>42</v>
      </c>
      <c r="C135" s="44" t="s">
        <v>214</v>
      </c>
      <c r="D135" s="69">
        <f t="shared" ref="D135:P135" si="34">D123+D29</f>
        <v>0</v>
      </c>
      <c r="E135" s="95">
        <f t="shared" si="34"/>
        <v>0</v>
      </c>
      <c r="F135" s="96">
        <f t="shared" si="34"/>
        <v>0</v>
      </c>
      <c r="G135" s="96">
        <f t="shared" si="34"/>
        <v>0</v>
      </c>
      <c r="H135" s="96">
        <f t="shared" si="34"/>
        <v>0</v>
      </c>
      <c r="I135" s="96">
        <f t="shared" si="34"/>
        <v>0</v>
      </c>
      <c r="J135" s="96">
        <f t="shared" si="34"/>
        <v>0</v>
      </c>
      <c r="K135" s="96">
        <f t="shared" si="34"/>
        <v>0</v>
      </c>
      <c r="L135" s="96">
        <f t="shared" si="34"/>
        <v>0</v>
      </c>
      <c r="M135" s="96">
        <f t="shared" si="34"/>
        <v>0</v>
      </c>
      <c r="N135" s="96">
        <f t="shared" si="34"/>
        <v>0</v>
      </c>
      <c r="O135" s="96">
        <f t="shared" si="34"/>
        <v>0</v>
      </c>
      <c r="P135" s="97">
        <f t="shared" si="34"/>
        <v>0</v>
      </c>
    </row>
    <row r="136" spans="2:16" x14ac:dyDescent="0.2">
      <c r="B136" s="322">
        <f>B135+1</f>
        <v>43</v>
      </c>
      <c r="C136" s="45" t="s">
        <v>215</v>
      </c>
      <c r="D136" s="70">
        <f>D14</f>
        <v>0</v>
      </c>
      <c r="E136" s="92">
        <f t="shared" ref="E136:P136" si="35">E14</f>
        <v>0</v>
      </c>
      <c r="F136" s="93">
        <f t="shared" si="35"/>
        <v>0</v>
      </c>
      <c r="G136" s="93">
        <f t="shared" si="35"/>
        <v>0</v>
      </c>
      <c r="H136" s="93">
        <f t="shared" si="35"/>
        <v>0</v>
      </c>
      <c r="I136" s="93">
        <f t="shared" si="35"/>
        <v>0</v>
      </c>
      <c r="J136" s="93">
        <f t="shared" si="35"/>
        <v>0</v>
      </c>
      <c r="K136" s="93">
        <f t="shared" si="35"/>
        <v>0</v>
      </c>
      <c r="L136" s="93">
        <f t="shared" si="35"/>
        <v>0</v>
      </c>
      <c r="M136" s="93">
        <f t="shared" si="35"/>
        <v>0</v>
      </c>
      <c r="N136" s="93">
        <f t="shared" si="35"/>
        <v>0</v>
      </c>
      <c r="O136" s="93">
        <f t="shared" si="35"/>
        <v>0</v>
      </c>
      <c r="P136" s="94">
        <f t="shared" si="35"/>
        <v>0</v>
      </c>
    </row>
    <row r="137" spans="2:16" x14ac:dyDescent="0.2">
      <c r="B137" s="322">
        <f>B136+1</f>
        <v>44</v>
      </c>
      <c r="C137" s="45" t="s">
        <v>216</v>
      </c>
      <c r="D137" s="70">
        <f t="shared" ref="D137:P137" si="36">D123+D20</f>
        <v>0</v>
      </c>
      <c r="E137" s="92">
        <f t="shared" si="36"/>
        <v>0</v>
      </c>
      <c r="F137" s="93">
        <f t="shared" si="36"/>
        <v>0</v>
      </c>
      <c r="G137" s="93">
        <f t="shared" si="36"/>
        <v>0</v>
      </c>
      <c r="H137" s="93">
        <f t="shared" si="36"/>
        <v>0</v>
      </c>
      <c r="I137" s="93">
        <f t="shared" si="36"/>
        <v>0</v>
      </c>
      <c r="J137" s="93">
        <f t="shared" si="36"/>
        <v>0</v>
      </c>
      <c r="K137" s="93">
        <f t="shared" si="36"/>
        <v>0</v>
      </c>
      <c r="L137" s="93">
        <f t="shared" si="36"/>
        <v>0</v>
      </c>
      <c r="M137" s="93">
        <f t="shared" si="36"/>
        <v>0</v>
      </c>
      <c r="N137" s="93">
        <f t="shared" si="36"/>
        <v>0</v>
      </c>
      <c r="O137" s="93">
        <f t="shared" si="36"/>
        <v>0</v>
      </c>
      <c r="P137" s="94">
        <f t="shared" si="36"/>
        <v>0</v>
      </c>
    </row>
    <row r="138" spans="2:16" x14ac:dyDescent="0.2">
      <c r="B138" s="322">
        <f t="shared" ref="B138:B150" si="37">B137+1</f>
        <v>45</v>
      </c>
      <c r="C138" s="45" t="s">
        <v>217</v>
      </c>
      <c r="D138" s="70">
        <f t="shared" ref="D138:P138" si="38">D125+D124+D64</f>
        <v>0</v>
      </c>
      <c r="E138" s="92">
        <f t="shared" si="38"/>
        <v>0</v>
      </c>
      <c r="F138" s="93">
        <f t="shared" si="38"/>
        <v>0</v>
      </c>
      <c r="G138" s="93">
        <f t="shared" si="38"/>
        <v>0</v>
      </c>
      <c r="H138" s="93">
        <f t="shared" si="38"/>
        <v>0</v>
      </c>
      <c r="I138" s="93">
        <f t="shared" si="38"/>
        <v>0</v>
      </c>
      <c r="J138" s="93">
        <f t="shared" si="38"/>
        <v>0</v>
      </c>
      <c r="K138" s="93">
        <f t="shared" si="38"/>
        <v>0</v>
      </c>
      <c r="L138" s="93">
        <f t="shared" si="38"/>
        <v>0</v>
      </c>
      <c r="M138" s="93">
        <f t="shared" si="38"/>
        <v>0</v>
      </c>
      <c r="N138" s="93">
        <f t="shared" si="38"/>
        <v>0</v>
      </c>
      <c r="O138" s="93">
        <f t="shared" si="38"/>
        <v>0</v>
      </c>
      <c r="P138" s="94">
        <f t="shared" si="38"/>
        <v>0</v>
      </c>
    </row>
    <row r="139" spans="2:16" x14ac:dyDescent="0.2">
      <c r="B139" s="322">
        <f t="shared" si="37"/>
        <v>46</v>
      </c>
      <c r="C139" s="45" t="s">
        <v>218</v>
      </c>
      <c r="D139" s="70">
        <f t="shared" ref="D139:P139" si="39">D125+D124+D57</f>
        <v>0</v>
      </c>
      <c r="E139" s="92">
        <f t="shared" si="39"/>
        <v>0</v>
      </c>
      <c r="F139" s="93">
        <f t="shared" si="39"/>
        <v>0</v>
      </c>
      <c r="G139" s="93">
        <f t="shared" si="39"/>
        <v>0</v>
      </c>
      <c r="H139" s="93">
        <f t="shared" si="39"/>
        <v>0</v>
      </c>
      <c r="I139" s="93">
        <f t="shared" si="39"/>
        <v>0</v>
      </c>
      <c r="J139" s="93">
        <f t="shared" si="39"/>
        <v>0</v>
      </c>
      <c r="K139" s="93">
        <f t="shared" si="39"/>
        <v>0</v>
      </c>
      <c r="L139" s="93">
        <f t="shared" si="39"/>
        <v>0</v>
      </c>
      <c r="M139" s="93">
        <f t="shared" si="39"/>
        <v>0</v>
      </c>
      <c r="N139" s="93">
        <f t="shared" si="39"/>
        <v>0</v>
      </c>
      <c r="O139" s="93">
        <f t="shared" si="39"/>
        <v>0</v>
      </c>
      <c r="P139" s="94">
        <f t="shared" si="39"/>
        <v>0</v>
      </c>
    </row>
    <row r="140" spans="2:16" x14ac:dyDescent="0.2">
      <c r="B140" s="322">
        <f t="shared" si="37"/>
        <v>47</v>
      </c>
      <c r="C140" s="45" t="s">
        <v>219</v>
      </c>
      <c r="D140" s="70">
        <f t="shared" ref="D140:P140" si="40">D63</f>
        <v>0</v>
      </c>
      <c r="E140" s="111">
        <f t="shared" si="40"/>
        <v>0</v>
      </c>
      <c r="F140" s="112">
        <f t="shared" si="40"/>
        <v>0</v>
      </c>
      <c r="G140" s="112">
        <f t="shared" si="40"/>
        <v>0</v>
      </c>
      <c r="H140" s="112">
        <f t="shared" si="40"/>
        <v>0</v>
      </c>
      <c r="I140" s="112">
        <f t="shared" si="40"/>
        <v>0</v>
      </c>
      <c r="J140" s="112">
        <f t="shared" si="40"/>
        <v>0</v>
      </c>
      <c r="K140" s="112">
        <f t="shared" si="40"/>
        <v>0</v>
      </c>
      <c r="L140" s="112">
        <f t="shared" si="40"/>
        <v>0</v>
      </c>
      <c r="M140" s="112">
        <f t="shared" si="40"/>
        <v>0</v>
      </c>
      <c r="N140" s="112">
        <f t="shared" si="40"/>
        <v>0</v>
      </c>
      <c r="O140" s="112">
        <f t="shared" si="40"/>
        <v>0</v>
      </c>
      <c r="P140" s="113">
        <f t="shared" si="40"/>
        <v>0</v>
      </c>
    </row>
    <row r="141" spans="2:16" x14ac:dyDescent="0.2">
      <c r="B141" s="322">
        <f t="shared" si="37"/>
        <v>48</v>
      </c>
      <c r="C141" s="45" t="s">
        <v>360</v>
      </c>
      <c r="D141" s="70">
        <f>D81</f>
        <v>0</v>
      </c>
      <c r="E141" s="111">
        <f t="shared" ref="E141:P141" si="41">E81</f>
        <v>0</v>
      </c>
      <c r="F141" s="112">
        <f t="shared" si="41"/>
        <v>0</v>
      </c>
      <c r="G141" s="112">
        <f t="shared" si="41"/>
        <v>0</v>
      </c>
      <c r="H141" s="112">
        <f t="shared" si="41"/>
        <v>0</v>
      </c>
      <c r="I141" s="112">
        <f t="shared" si="41"/>
        <v>0</v>
      </c>
      <c r="J141" s="112">
        <f t="shared" si="41"/>
        <v>0</v>
      </c>
      <c r="K141" s="112">
        <f t="shared" si="41"/>
        <v>0</v>
      </c>
      <c r="L141" s="112">
        <f t="shared" si="41"/>
        <v>0</v>
      </c>
      <c r="M141" s="112">
        <f t="shared" si="41"/>
        <v>0</v>
      </c>
      <c r="N141" s="112">
        <f t="shared" si="41"/>
        <v>0</v>
      </c>
      <c r="O141" s="112">
        <f t="shared" si="41"/>
        <v>0</v>
      </c>
      <c r="P141" s="113">
        <f t="shared" si="41"/>
        <v>0</v>
      </c>
    </row>
    <row r="142" spans="2:16" x14ac:dyDescent="0.2">
      <c r="B142" s="322">
        <f t="shared" si="37"/>
        <v>49</v>
      </c>
      <c r="C142" s="45" t="s">
        <v>277</v>
      </c>
      <c r="D142" s="70">
        <f>D86</f>
        <v>0</v>
      </c>
      <c r="E142" s="111">
        <f t="shared" ref="E142:P142" si="42">E86</f>
        <v>0</v>
      </c>
      <c r="F142" s="112">
        <f t="shared" si="42"/>
        <v>0</v>
      </c>
      <c r="G142" s="112">
        <f t="shared" si="42"/>
        <v>0</v>
      </c>
      <c r="H142" s="112">
        <f t="shared" si="42"/>
        <v>0</v>
      </c>
      <c r="I142" s="112">
        <f t="shared" si="42"/>
        <v>0</v>
      </c>
      <c r="J142" s="112">
        <f t="shared" si="42"/>
        <v>0</v>
      </c>
      <c r="K142" s="112">
        <f t="shared" si="42"/>
        <v>0</v>
      </c>
      <c r="L142" s="112">
        <f t="shared" si="42"/>
        <v>0</v>
      </c>
      <c r="M142" s="112">
        <f t="shared" si="42"/>
        <v>0</v>
      </c>
      <c r="N142" s="112">
        <f t="shared" si="42"/>
        <v>0</v>
      </c>
      <c r="O142" s="112">
        <f t="shared" si="42"/>
        <v>0</v>
      </c>
      <c r="P142" s="113">
        <f t="shared" si="42"/>
        <v>0</v>
      </c>
    </row>
    <row r="143" spans="2:16" x14ac:dyDescent="0.2">
      <c r="B143" s="322">
        <f t="shared" si="37"/>
        <v>50</v>
      </c>
      <c r="C143" s="45" t="s">
        <v>279</v>
      </c>
      <c r="D143" s="70">
        <f>D87</f>
        <v>0</v>
      </c>
      <c r="E143" s="111">
        <f t="shared" ref="E143:P143" si="43">E87</f>
        <v>0</v>
      </c>
      <c r="F143" s="112">
        <f t="shared" si="43"/>
        <v>0</v>
      </c>
      <c r="G143" s="112">
        <f t="shared" si="43"/>
        <v>0</v>
      </c>
      <c r="H143" s="112">
        <f t="shared" si="43"/>
        <v>0</v>
      </c>
      <c r="I143" s="112">
        <f t="shared" si="43"/>
        <v>0</v>
      </c>
      <c r="J143" s="112">
        <f t="shared" si="43"/>
        <v>0</v>
      </c>
      <c r="K143" s="112">
        <f t="shared" si="43"/>
        <v>0</v>
      </c>
      <c r="L143" s="112">
        <f t="shared" si="43"/>
        <v>0</v>
      </c>
      <c r="M143" s="112">
        <f t="shared" si="43"/>
        <v>0</v>
      </c>
      <c r="N143" s="112">
        <f t="shared" si="43"/>
        <v>0</v>
      </c>
      <c r="O143" s="112">
        <f t="shared" si="43"/>
        <v>0</v>
      </c>
      <c r="P143" s="113">
        <f t="shared" si="43"/>
        <v>0</v>
      </c>
    </row>
    <row r="144" spans="2:16" x14ac:dyDescent="0.2">
      <c r="B144" s="322">
        <f t="shared" si="37"/>
        <v>51</v>
      </c>
      <c r="C144" s="45" t="s">
        <v>220</v>
      </c>
      <c r="D144" s="70"/>
      <c r="E144" s="111">
        <f t="shared" ref="E144:P144" si="44">E127+E91</f>
        <v>0</v>
      </c>
      <c r="F144" s="112">
        <f t="shared" si="44"/>
        <v>0</v>
      </c>
      <c r="G144" s="93">
        <f t="shared" si="44"/>
        <v>0</v>
      </c>
      <c r="H144" s="93">
        <f t="shared" si="44"/>
        <v>0</v>
      </c>
      <c r="I144" s="93">
        <f t="shared" si="44"/>
        <v>0</v>
      </c>
      <c r="J144" s="93">
        <f t="shared" si="44"/>
        <v>0</v>
      </c>
      <c r="K144" s="93">
        <f t="shared" si="44"/>
        <v>0</v>
      </c>
      <c r="L144" s="93">
        <f t="shared" si="44"/>
        <v>0</v>
      </c>
      <c r="M144" s="93">
        <f t="shared" si="44"/>
        <v>0</v>
      </c>
      <c r="N144" s="93">
        <f t="shared" si="44"/>
        <v>0</v>
      </c>
      <c r="O144" s="93">
        <f t="shared" si="44"/>
        <v>0</v>
      </c>
      <c r="P144" s="94">
        <f t="shared" si="44"/>
        <v>0</v>
      </c>
    </row>
    <row r="145" spans="2:16" x14ac:dyDescent="0.2">
      <c r="B145" s="322">
        <f t="shared" si="37"/>
        <v>52</v>
      </c>
      <c r="C145" s="45" t="s">
        <v>223</v>
      </c>
      <c r="D145" s="351"/>
      <c r="E145" s="352">
        <f>E144+E138+E135+E140+E141+E142+E143</f>
        <v>0</v>
      </c>
      <c r="F145" s="112">
        <f t="shared" ref="F145:P145" si="45">F144+F138+F135+F140+F141+F142+F143</f>
        <v>0</v>
      </c>
      <c r="G145" s="112">
        <f t="shared" si="45"/>
        <v>0</v>
      </c>
      <c r="H145" s="112">
        <f t="shared" si="45"/>
        <v>0</v>
      </c>
      <c r="I145" s="112">
        <f t="shared" si="45"/>
        <v>0</v>
      </c>
      <c r="J145" s="112">
        <f t="shared" si="45"/>
        <v>0</v>
      </c>
      <c r="K145" s="112">
        <f t="shared" si="45"/>
        <v>0</v>
      </c>
      <c r="L145" s="112">
        <f t="shared" si="45"/>
        <v>0</v>
      </c>
      <c r="M145" s="112">
        <f t="shared" si="45"/>
        <v>0</v>
      </c>
      <c r="N145" s="112">
        <f t="shared" si="45"/>
        <v>0</v>
      </c>
      <c r="O145" s="112">
        <f t="shared" si="45"/>
        <v>0</v>
      </c>
      <c r="P145" s="94">
        <f t="shared" si="45"/>
        <v>0</v>
      </c>
    </row>
    <row r="146" spans="2:16" x14ac:dyDescent="0.2">
      <c r="B146" s="322">
        <f t="shared" si="37"/>
        <v>53</v>
      </c>
      <c r="C146" s="45" t="s">
        <v>221</v>
      </c>
      <c r="D146" s="70"/>
      <c r="E146" s="92">
        <f>E129+E94</f>
        <v>0</v>
      </c>
      <c r="F146" s="93">
        <f t="shared" ref="F146:P146" si="46">F129+F94</f>
        <v>0</v>
      </c>
      <c r="G146" s="93">
        <f t="shared" si="46"/>
        <v>0</v>
      </c>
      <c r="H146" s="93">
        <f t="shared" si="46"/>
        <v>0</v>
      </c>
      <c r="I146" s="93">
        <f t="shared" si="46"/>
        <v>0</v>
      </c>
      <c r="J146" s="93">
        <f t="shared" si="46"/>
        <v>0</v>
      </c>
      <c r="K146" s="93">
        <f t="shared" si="46"/>
        <v>0</v>
      </c>
      <c r="L146" s="93">
        <f t="shared" si="46"/>
        <v>0</v>
      </c>
      <c r="M146" s="93">
        <f t="shared" si="46"/>
        <v>0</v>
      </c>
      <c r="N146" s="93">
        <f t="shared" si="46"/>
        <v>0</v>
      </c>
      <c r="O146" s="93">
        <f t="shared" si="46"/>
        <v>0</v>
      </c>
      <c r="P146" s="94">
        <f t="shared" si="46"/>
        <v>0</v>
      </c>
    </row>
    <row r="147" spans="2:16" x14ac:dyDescent="0.2">
      <c r="B147" s="350">
        <f t="shared" si="37"/>
        <v>54</v>
      </c>
      <c r="C147" s="45" t="s">
        <v>249</v>
      </c>
      <c r="D147" s="70"/>
      <c r="E147" s="92">
        <f t="shared" ref="E147:P147" si="47">E131+E118</f>
        <v>0</v>
      </c>
      <c r="F147" s="93">
        <f t="shared" si="47"/>
        <v>0</v>
      </c>
      <c r="G147" s="93">
        <f t="shared" si="47"/>
        <v>0</v>
      </c>
      <c r="H147" s="93">
        <f t="shared" si="47"/>
        <v>0</v>
      </c>
      <c r="I147" s="93">
        <f t="shared" si="47"/>
        <v>0</v>
      </c>
      <c r="J147" s="93">
        <f t="shared" si="47"/>
        <v>0</v>
      </c>
      <c r="K147" s="93">
        <f t="shared" si="47"/>
        <v>0</v>
      </c>
      <c r="L147" s="93">
        <f t="shared" si="47"/>
        <v>0</v>
      </c>
      <c r="M147" s="93">
        <f t="shared" si="47"/>
        <v>0</v>
      </c>
      <c r="N147" s="93">
        <f t="shared" si="47"/>
        <v>0</v>
      </c>
      <c r="O147" s="93">
        <f t="shared" si="47"/>
        <v>0</v>
      </c>
      <c r="P147" s="94">
        <f t="shared" si="47"/>
        <v>0</v>
      </c>
    </row>
    <row r="148" spans="2:16" x14ac:dyDescent="0.2">
      <c r="B148" s="322">
        <f t="shared" si="37"/>
        <v>55</v>
      </c>
      <c r="C148" s="47" t="s">
        <v>222</v>
      </c>
      <c r="D148" s="70"/>
      <c r="E148" s="104">
        <f t="shared" ref="E148:P148" si="48">E130+E119</f>
        <v>0</v>
      </c>
      <c r="F148" s="105">
        <f t="shared" si="48"/>
        <v>0</v>
      </c>
      <c r="G148" s="105">
        <f t="shared" si="48"/>
        <v>0</v>
      </c>
      <c r="H148" s="105">
        <f t="shared" si="48"/>
        <v>0</v>
      </c>
      <c r="I148" s="105">
        <f t="shared" si="48"/>
        <v>0</v>
      </c>
      <c r="J148" s="105">
        <f t="shared" si="48"/>
        <v>0</v>
      </c>
      <c r="K148" s="105">
        <f t="shared" si="48"/>
        <v>0</v>
      </c>
      <c r="L148" s="105">
        <f t="shared" si="48"/>
        <v>0</v>
      </c>
      <c r="M148" s="105">
        <f t="shared" si="48"/>
        <v>0</v>
      </c>
      <c r="N148" s="105">
        <f t="shared" si="48"/>
        <v>0</v>
      </c>
      <c r="O148" s="105">
        <f t="shared" si="48"/>
        <v>0</v>
      </c>
      <c r="P148" s="106">
        <f t="shared" si="48"/>
        <v>0</v>
      </c>
    </row>
    <row r="149" spans="2:16" x14ac:dyDescent="0.2">
      <c r="B149" s="323">
        <f t="shared" si="37"/>
        <v>56</v>
      </c>
      <c r="C149" s="46" t="s">
        <v>224</v>
      </c>
      <c r="D149" s="71"/>
      <c r="E149" s="98">
        <f t="shared" ref="E149:P149" si="49">E148+E147+E146</f>
        <v>0</v>
      </c>
      <c r="F149" s="99">
        <f t="shared" si="49"/>
        <v>0</v>
      </c>
      <c r="G149" s="99">
        <f t="shared" si="49"/>
        <v>0</v>
      </c>
      <c r="H149" s="99">
        <f t="shared" si="49"/>
        <v>0</v>
      </c>
      <c r="I149" s="99">
        <f t="shared" si="49"/>
        <v>0</v>
      </c>
      <c r="J149" s="99">
        <f t="shared" si="49"/>
        <v>0</v>
      </c>
      <c r="K149" s="99">
        <f t="shared" si="49"/>
        <v>0</v>
      </c>
      <c r="L149" s="99">
        <f t="shared" si="49"/>
        <v>0</v>
      </c>
      <c r="M149" s="99">
        <f t="shared" si="49"/>
        <v>0</v>
      </c>
      <c r="N149" s="99">
        <f t="shared" si="49"/>
        <v>0</v>
      </c>
      <c r="O149" s="99">
        <f t="shared" si="49"/>
        <v>0</v>
      </c>
      <c r="P149" s="100">
        <f t="shared" si="49"/>
        <v>0</v>
      </c>
    </row>
    <row r="150" spans="2:16" ht="13.5" thickBot="1" x14ac:dyDescent="0.25">
      <c r="B150" s="324">
        <f t="shared" si="37"/>
        <v>57</v>
      </c>
      <c r="C150" s="48" t="s">
        <v>204</v>
      </c>
      <c r="D150" s="81"/>
      <c r="E150" s="114">
        <f t="shared" ref="E150:P150" si="50">E145-E149</f>
        <v>0</v>
      </c>
      <c r="F150" s="115">
        <f t="shared" si="50"/>
        <v>0</v>
      </c>
      <c r="G150" s="115">
        <f t="shared" si="50"/>
        <v>0</v>
      </c>
      <c r="H150" s="115">
        <f t="shared" si="50"/>
        <v>0</v>
      </c>
      <c r="I150" s="115">
        <f t="shared" si="50"/>
        <v>0</v>
      </c>
      <c r="J150" s="115">
        <f t="shared" si="50"/>
        <v>0</v>
      </c>
      <c r="K150" s="115">
        <f t="shared" si="50"/>
        <v>0</v>
      </c>
      <c r="L150" s="115">
        <f t="shared" si="50"/>
        <v>0</v>
      </c>
      <c r="M150" s="115">
        <f t="shared" si="50"/>
        <v>0</v>
      </c>
      <c r="N150" s="115">
        <f t="shared" si="50"/>
        <v>0</v>
      </c>
      <c r="O150" s="115">
        <f t="shared" si="50"/>
        <v>0</v>
      </c>
      <c r="P150" s="116">
        <f t="shared" si="50"/>
        <v>0</v>
      </c>
    </row>
    <row r="151" spans="2:16" ht="13.5" thickTop="1" x14ac:dyDescent="0.2">
      <c r="B151" s="378" t="s">
        <v>156</v>
      </c>
      <c r="C151" s="379"/>
      <c r="D151" s="379"/>
      <c r="E151" s="379"/>
      <c r="F151" s="379"/>
      <c r="G151" s="379"/>
      <c r="H151" s="379"/>
      <c r="I151" s="379"/>
      <c r="J151" s="379"/>
      <c r="K151" s="379"/>
      <c r="L151" s="379"/>
      <c r="M151" s="379"/>
      <c r="N151" s="379"/>
      <c r="O151" s="379"/>
      <c r="P151" s="379"/>
    </row>
    <row r="152" spans="2:16" x14ac:dyDescent="0.2">
      <c r="B152" s="12"/>
    </row>
    <row r="153" spans="2:16" ht="13.5" customHeight="1" x14ac:dyDescent="0.2"/>
  </sheetData>
  <mergeCells count="6">
    <mergeCell ref="B7:P7"/>
    <mergeCell ref="D10:D11"/>
    <mergeCell ref="B151:P151"/>
    <mergeCell ref="E10:P11"/>
    <mergeCell ref="B10:B12"/>
    <mergeCell ref="C10:C12"/>
  </mergeCells>
  <phoneticPr fontId="2" type="noConversion"/>
  <printOptions horizontalCentered="1"/>
  <pageMargins left="0.15" right="0.1" top="0.38" bottom="0.39" header="0.28999999999999998" footer="0.23"/>
  <pageSetup paperSize="9" scale="74" fitToHeight="2" orientation="portrait" r:id="rId1"/>
  <headerFooter alignWithMargins="0">
    <oddFooter>&amp;CСтрана &amp;P од &amp;N</oddFooter>
  </headerFooter>
  <rowBreaks count="1" manualBreakCount="1">
    <brk id="96" max="15" man="1"/>
  </rowBreaks>
  <ignoredErrors>
    <ignoredError sqref="B33:B37 B39:B44 B46:B47 B51:B52 B54:B55 B60:B61" twoDigitTextYear="1"/>
    <ignoredError sqref="B124:B1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2BF63-6DBD-49FC-9187-85173BB603AF}">
  <sheetPr>
    <pageSetUpPr fitToPage="1"/>
  </sheetPr>
  <dimension ref="A1:Q70"/>
  <sheetViews>
    <sheetView zoomScaleNormal="100" workbookViewId="0"/>
  </sheetViews>
  <sheetFormatPr defaultRowHeight="12.75" x14ac:dyDescent="0.2"/>
  <cols>
    <col min="1" max="1" width="3.7109375" style="12" customWidth="1"/>
    <col min="2" max="2" width="5.7109375" style="12" customWidth="1"/>
    <col min="3" max="3" width="34.85546875" style="12" customWidth="1"/>
    <col min="4" max="4" width="5.7109375" style="12" customWidth="1"/>
    <col min="5" max="16" width="6.5703125" style="12" customWidth="1"/>
    <col min="17" max="17" width="10.7109375" style="12" customWidth="1"/>
    <col min="18" max="16384" width="9.140625" style="12"/>
  </cols>
  <sheetData>
    <row r="1" spans="1:17" x14ac:dyDescent="0.2">
      <c r="A1" s="6" t="s">
        <v>45</v>
      </c>
      <c r="B1" s="7"/>
      <c r="C1" s="6"/>
      <c r="D1" s="9"/>
    </row>
    <row r="2" spans="1:17" x14ac:dyDescent="0.2">
      <c r="A2" s="6"/>
      <c r="B2" s="7"/>
      <c r="C2" s="6"/>
      <c r="D2" s="9"/>
    </row>
    <row r="3" spans="1:17" x14ac:dyDescent="0.2">
      <c r="A3" s="9"/>
      <c r="B3" s="8" t="str">
        <f>CONCATENATE(Poc.strana!A22," ",Poc.strana!C22)</f>
        <v xml:space="preserve">Назив енергетског субјекта: </v>
      </c>
      <c r="C3" s="9"/>
      <c r="D3" s="9"/>
    </row>
    <row r="4" spans="1:17" x14ac:dyDescent="0.2">
      <c r="A4" s="9"/>
      <c r="B4" s="8" t="str">
        <f>CONCATENATE(Poc.strana!A35," ",Poc.strana!C35)</f>
        <v xml:space="preserve">Датум обраде: </v>
      </c>
      <c r="C4" s="9"/>
      <c r="D4" s="9"/>
    </row>
    <row r="7" spans="1:17" x14ac:dyDescent="0.2">
      <c r="B7" s="393" t="str">
        <f>CONCATENATE("Табела ЕТ-3-7.1 БИЛАНС ИСПОРУКЕ ПО ТАРИФНИМ ЕЛЕМЕНТИМА ЗА"," ",Poc.strana!C25,". ГОДИНУ")</f>
        <v>Табела ЕТ-3-7.1 БИЛАНС ИСПОРУКЕ ПО ТАРИФНИМ ЕЛЕМЕНТИМА ЗА 2025. ГОДИНУ</v>
      </c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</row>
    <row r="9" spans="1:17" ht="13.5" thickBot="1" x14ac:dyDescent="0.25"/>
    <row r="10" spans="1:17" ht="16.5" customHeight="1" thickTop="1" x14ac:dyDescent="0.2">
      <c r="B10" s="394" t="s">
        <v>0</v>
      </c>
      <c r="C10" s="396" t="s">
        <v>241</v>
      </c>
      <c r="D10" s="396" t="s">
        <v>74</v>
      </c>
      <c r="E10" s="398" t="s">
        <v>75</v>
      </c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9"/>
    </row>
    <row r="11" spans="1:17" ht="16.5" customHeight="1" x14ac:dyDescent="0.2">
      <c r="B11" s="395"/>
      <c r="C11" s="397"/>
      <c r="D11" s="397"/>
      <c r="E11" s="122" t="s">
        <v>14</v>
      </c>
      <c r="F11" s="122" t="s">
        <v>15</v>
      </c>
      <c r="G11" s="122" t="s">
        <v>16</v>
      </c>
      <c r="H11" s="122" t="s">
        <v>17</v>
      </c>
      <c r="I11" s="122" t="s">
        <v>18</v>
      </c>
      <c r="J11" s="122" t="s">
        <v>19</v>
      </c>
      <c r="K11" s="122" t="s">
        <v>20</v>
      </c>
      <c r="L11" s="122" t="s">
        <v>21</v>
      </c>
      <c r="M11" s="122" t="s">
        <v>22</v>
      </c>
      <c r="N11" s="122" t="s">
        <v>23</v>
      </c>
      <c r="O11" s="122" t="s">
        <v>24</v>
      </c>
      <c r="P11" s="122" t="s">
        <v>25</v>
      </c>
      <c r="Q11" s="123" t="s">
        <v>76</v>
      </c>
    </row>
    <row r="12" spans="1:17" ht="12.75" customHeight="1" x14ac:dyDescent="0.2">
      <c r="B12" s="390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2"/>
    </row>
    <row r="13" spans="1:17" ht="12.75" customHeight="1" x14ac:dyDescent="0.2">
      <c r="B13" s="198" t="s">
        <v>256</v>
      </c>
      <c r="C13" s="197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7"/>
    </row>
    <row r="14" spans="1:17" ht="12.75" customHeight="1" x14ac:dyDescent="0.2">
      <c r="B14" s="85" t="s">
        <v>43</v>
      </c>
      <c r="C14" s="86" t="s">
        <v>237</v>
      </c>
      <c r="D14" s="202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04"/>
    </row>
    <row r="15" spans="1:17" ht="12.75" customHeight="1" x14ac:dyDescent="0.2">
      <c r="B15" s="58" t="s">
        <v>36</v>
      </c>
      <c r="C15" s="29" t="s">
        <v>236</v>
      </c>
      <c r="D15" s="30" t="s">
        <v>42</v>
      </c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6">
        <f t="shared" ref="Q15:Q23" si="0">SUM(E15:P15)</f>
        <v>0</v>
      </c>
    </row>
    <row r="16" spans="1:17" ht="12.75" customHeight="1" x14ac:dyDescent="0.2">
      <c r="B16" s="58" t="s">
        <v>37</v>
      </c>
      <c r="C16" s="29" t="s">
        <v>234</v>
      </c>
      <c r="D16" s="30" t="s">
        <v>42</v>
      </c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6">
        <f t="shared" si="0"/>
        <v>0</v>
      </c>
    </row>
    <row r="17" spans="2:17" ht="12.75" customHeight="1" x14ac:dyDescent="0.2">
      <c r="B17" s="58" t="s">
        <v>38</v>
      </c>
      <c r="C17" s="29" t="s">
        <v>235</v>
      </c>
      <c r="D17" s="30" t="s">
        <v>42</v>
      </c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6">
        <f t="shared" si="0"/>
        <v>0</v>
      </c>
    </row>
    <row r="18" spans="2:17" ht="12.75" customHeight="1" x14ac:dyDescent="0.2">
      <c r="B18" s="58" t="s">
        <v>26</v>
      </c>
      <c r="C18" s="29" t="s">
        <v>77</v>
      </c>
      <c r="D18" s="30" t="s">
        <v>34</v>
      </c>
      <c r="E18" s="31">
        <f t="shared" ref="E18:P18" si="1">E19+E20</f>
        <v>0</v>
      </c>
      <c r="F18" s="31">
        <f t="shared" si="1"/>
        <v>0</v>
      </c>
      <c r="G18" s="31">
        <f t="shared" si="1"/>
        <v>0</v>
      </c>
      <c r="H18" s="31">
        <f t="shared" si="1"/>
        <v>0</v>
      </c>
      <c r="I18" s="31">
        <f t="shared" si="1"/>
        <v>0</v>
      </c>
      <c r="J18" s="31">
        <f t="shared" si="1"/>
        <v>0</v>
      </c>
      <c r="K18" s="31">
        <f t="shared" si="1"/>
        <v>0</v>
      </c>
      <c r="L18" s="31">
        <f t="shared" si="1"/>
        <v>0</v>
      </c>
      <c r="M18" s="31">
        <f t="shared" si="1"/>
        <v>0</v>
      </c>
      <c r="N18" s="31">
        <f t="shared" si="1"/>
        <v>0</v>
      </c>
      <c r="O18" s="31">
        <f t="shared" si="1"/>
        <v>0</v>
      </c>
      <c r="P18" s="31">
        <f t="shared" si="1"/>
        <v>0</v>
      </c>
      <c r="Q18" s="32">
        <f t="shared" si="0"/>
        <v>0</v>
      </c>
    </row>
    <row r="19" spans="2:17" ht="12.75" customHeight="1" x14ac:dyDescent="0.2">
      <c r="B19" s="58" t="s">
        <v>32</v>
      </c>
      <c r="C19" s="33" t="s">
        <v>159</v>
      </c>
      <c r="D19" s="30" t="s">
        <v>34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32">
        <f t="shared" si="0"/>
        <v>0</v>
      </c>
    </row>
    <row r="20" spans="2:17" ht="12.75" customHeight="1" x14ac:dyDescent="0.2">
      <c r="B20" s="58" t="s">
        <v>33</v>
      </c>
      <c r="C20" s="33" t="s">
        <v>160</v>
      </c>
      <c r="D20" s="30" t="s">
        <v>34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32">
        <f t="shared" si="0"/>
        <v>0</v>
      </c>
    </row>
    <row r="21" spans="2:17" ht="12.75" customHeight="1" x14ac:dyDescent="0.2">
      <c r="B21" s="60" t="s">
        <v>238</v>
      </c>
      <c r="C21" s="82" t="s">
        <v>150</v>
      </c>
      <c r="D21" s="83" t="s">
        <v>78</v>
      </c>
      <c r="E21" s="31">
        <f t="shared" ref="E21:P21" si="2">E22+E23</f>
        <v>0</v>
      </c>
      <c r="F21" s="31">
        <f t="shared" si="2"/>
        <v>0</v>
      </c>
      <c r="G21" s="31">
        <f t="shared" si="2"/>
        <v>0</v>
      </c>
      <c r="H21" s="31">
        <f t="shared" si="2"/>
        <v>0</v>
      </c>
      <c r="I21" s="31">
        <f t="shared" si="2"/>
        <v>0</v>
      </c>
      <c r="J21" s="31">
        <f t="shared" si="2"/>
        <v>0</v>
      </c>
      <c r="K21" s="31">
        <f t="shared" si="2"/>
        <v>0</v>
      </c>
      <c r="L21" s="31">
        <f t="shared" si="2"/>
        <v>0</v>
      </c>
      <c r="M21" s="31">
        <f t="shared" si="2"/>
        <v>0</v>
      </c>
      <c r="N21" s="31">
        <f t="shared" si="2"/>
        <v>0</v>
      </c>
      <c r="O21" s="31">
        <f t="shared" si="2"/>
        <v>0</v>
      </c>
      <c r="P21" s="31">
        <f t="shared" si="2"/>
        <v>0</v>
      </c>
      <c r="Q21" s="84">
        <f t="shared" si="0"/>
        <v>0</v>
      </c>
    </row>
    <row r="22" spans="2:17" ht="12.75" customHeight="1" x14ac:dyDescent="0.2">
      <c r="B22" s="58" t="s">
        <v>239</v>
      </c>
      <c r="C22" s="87" t="s">
        <v>151</v>
      </c>
      <c r="D22" s="83" t="s">
        <v>78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32">
        <f t="shared" si="0"/>
        <v>0</v>
      </c>
    </row>
    <row r="23" spans="2:17" ht="12.75" customHeight="1" x14ac:dyDescent="0.2">
      <c r="B23" s="118" t="s">
        <v>240</v>
      </c>
      <c r="C23" s="119" t="s">
        <v>152</v>
      </c>
      <c r="D23" s="120" t="s">
        <v>78</v>
      </c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21">
        <f t="shared" si="0"/>
        <v>0</v>
      </c>
    </row>
    <row r="24" spans="2:17" ht="12.75" customHeight="1" x14ac:dyDescent="0.2">
      <c r="B24" s="198" t="s">
        <v>315</v>
      </c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7"/>
    </row>
    <row r="25" spans="2:17" ht="12.75" customHeight="1" x14ac:dyDescent="0.2">
      <c r="B25" s="85" t="s">
        <v>43</v>
      </c>
      <c r="C25" s="225" t="s">
        <v>237</v>
      </c>
      <c r="D25" s="202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04"/>
    </row>
    <row r="26" spans="2:17" ht="12.75" customHeight="1" x14ac:dyDescent="0.2">
      <c r="B26" s="58" t="s">
        <v>36</v>
      </c>
      <c r="C26" s="29" t="s">
        <v>236</v>
      </c>
      <c r="D26" s="30" t="s">
        <v>42</v>
      </c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6">
        <f t="shared" ref="Q26:Q34" si="3">SUM(E26:P26)</f>
        <v>0</v>
      </c>
    </row>
    <row r="27" spans="2:17" ht="12.75" customHeight="1" x14ac:dyDescent="0.2">
      <c r="B27" s="58" t="s">
        <v>37</v>
      </c>
      <c r="C27" s="29" t="s">
        <v>234</v>
      </c>
      <c r="D27" s="30" t="s">
        <v>42</v>
      </c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6">
        <f t="shared" si="3"/>
        <v>0</v>
      </c>
    </row>
    <row r="28" spans="2:17" ht="12.75" customHeight="1" x14ac:dyDescent="0.2">
      <c r="B28" s="58" t="s">
        <v>38</v>
      </c>
      <c r="C28" s="29" t="s">
        <v>235</v>
      </c>
      <c r="D28" s="30" t="s">
        <v>42</v>
      </c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6">
        <f t="shared" si="3"/>
        <v>0</v>
      </c>
    </row>
    <row r="29" spans="2:17" ht="12.75" customHeight="1" x14ac:dyDescent="0.2">
      <c r="B29" s="58" t="s">
        <v>26</v>
      </c>
      <c r="C29" s="29" t="s">
        <v>77</v>
      </c>
      <c r="D29" s="30" t="s">
        <v>34</v>
      </c>
      <c r="E29" s="31">
        <f t="shared" ref="E29:P29" si="4">E30+E31</f>
        <v>0</v>
      </c>
      <c r="F29" s="31">
        <f t="shared" si="4"/>
        <v>0</v>
      </c>
      <c r="G29" s="31">
        <f t="shared" si="4"/>
        <v>0</v>
      </c>
      <c r="H29" s="31">
        <f t="shared" si="4"/>
        <v>0</v>
      </c>
      <c r="I29" s="31">
        <f t="shared" si="4"/>
        <v>0</v>
      </c>
      <c r="J29" s="31">
        <f t="shared" si="4"/>
        <v>0</v>
      </c>
      <c r="K29" s="31">
        <f t="shared" si="4"/>
        <v>0</v>
      </c>
      <c r="L29" s="31">
        <f t="shared" si="4"/>
        <v>0</v>
      </c>
      <c r="M29" s="31">
        <f t="shared" si="4"/>
        <v>0</v>
      </c>
      <c r="N29" s="31">
        <f t="shared" si="4"/>
        <v>0</v>
      </c>
      <c r="O29" s="31">
        <f t="shared" si="4"/>
        <v>0</v>
      </c>
      <c r="P29" s="31">
        <f t="shared" si="4"/>
        <v>0</v>
      </c>
      <c r="Q29" s="32">
        <f t="shared" si="3"/>
        <v>0</v>
      </c>
    </row>
    <row r="30" spans="2:17" ht="12.75" customHeight="1" x14ac:dyDescent="0.2">
      <c r="B30" s="58" t="s">
        <v>32</v>
      </c>
      <c r="C30" s="33" t="s">
        <v>159</v>
      </c>
      <c r="D30" s="30" t="s">
        <v>34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32">
        <f t="shared" si="3"/>
        <v>0</v>
      </c>
    </row>
    <row r="31" spans="2:17" ht="12.75" customHeight="1" x14ac:dyDescent="0.2">
      <c r="B31" s="58" t="s">
        <v>33</v>
      </c>
      <c r="C31" s="33" t="s">
        <v>160</v>
      </c>
      <c r="D31" s="30" t="s">
        <v>34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32">
        <f t="shared" si="3"/>
        <v>0</v>
      </c>
    </row>
    <row r="32" spans="2:17" ht="12.75" customHeight="1" x14ac:dyDescent="0.2">
      <c r="B32" s="60" t="s">
        <v>238</v>
      </c>
      <c r="C32" s="82" t="s">
        <v>150</v>
      </c>
      <c r="D32" s="83" t="s">
        <v>78</v>
      </c>
      <c r="E32" s="31">
        <f t="shared" ref="E32:P32" si="5">E33+E34</f>
        <v>0</v>
      </c>
      <c r="F32" s="31">
        <f t="shared" si="5"/>
        <v>0</v>
      </c>
      <c r="G32" s="31">
        <f t="shared" si="5"/>
        <v>0</v>
      </c>
      <c r="H32" s="31">
        <f t="shared" si="5"/>
        <v>0</v>
      </c>
      <c r="I32" s="31">
        <f t="shared" si="5"/>
        <v>0</v>
      </c>
      <c r="J32" s="31">
        <f t="shared" si="5"/>
        <v>0</v>
      </c>
      <c r="K32" s="31">
        <f t="shared" si="5"/>
        <v>0</v>
      </c>
      <c r="L32" s="31">
        <f t="shared" si="5"/>
        <v>0</v>
      </c>
      <c r="M32" s="31">
        <f t="shared" si="5"/>
        <v>0</v>
      </c>
      <c r="N32" s="31">
        <f t="shared" si="5"/>
        <v>0</v>
      </c>
      <c r="O32" s="31">
        <f t="shared" si="5"/>
        <v>0</v>
      </c>
      <c r="P32" s="31">
        <f t="shared" si="5"/>
        <v>0</v>
      </c>
      <c r="Q32" s="84">
        <f t="shared" si="3"/>
        <v>0</v>
      </c>
    </row>
    <row r="33" spans="2:17" ht="12.75" customHeight="1" x14ac:dyDescent="0.2">
      <c r="B33" s="58" t="s">
        <v>239</v>
      </c>
      <c r="C33" s="87" t="s">
        <v>151</v>
      </c>
      <c r="D33" s="83" t="s">
        <v>78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32">
        <f t="shared" si="3"/>
        <v>0</v>
      </c>
    </row>
    <row r="34" spans="2:17" ht="12.75" customHeight="1" x14ac:dyDescent="0.2">
      <c r="B34" s="118" t="s">
        <v>240</v>
      </c>
      <c r="C34" s="119" t="s">
        <v>152</v>
      </c>
      <c r="D34" s="120" t="s">
        <v>78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21">
        <f t="shared" si="3"/>
        <v>0</v>
      </c>
    </row>
    <row r="35" spans="2:17" ht="12.75" customHeight="1" x14ac:dyDescent="0.2">
      <c r="B35" s="198" t="s">
        <v>209</v>
      </c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7"/>
    </row>
    <row r="36" spans="2:17" ht="12.75" customHeight="1" x14ac:dyDescent="0.2">
      <c r="B36" s="85" t="s">
        <v>43</v>
      </c>
      <c r="C36" s="225" t="s">
        <v>237</v>
      </c>
      <c r="D36" s="202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04"/>
    </row>
    <row r="37" spans="2:17" ht="12.75" customHeight="1" x14ac:dyDescent="0.2">
      <c r="B37" s="58" t="s">
        <v>36</v>
      </c>
      <c r="C37" s="29" t="s">
        <v>236</v>
      </c>
      <c r="D37" s="30" t="s">
        <v>42</v>
      </c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6">
        <f t="shared" ref="Q37:Q45" si="6">SUM(E37:P37)</f>
        <v>0</v>
      </c>
    </row>
    <row r="38" spans="2:17" ht="12.75" customHeight="1" x14ac:dyDescent="0.2">
      <c r="B38" s="58" t="s">
        <v>37</v>
      </c>
      <c r="C38" s="29" t="s">
        <v>234</v>
      </c>
      <c r="D38" s="30" t="s">
        <v>42</v>
      </c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6">
        <f t="shared" si="6"/>
        <v>0</v>
      </c>
    </row>
    <row r="39" spans="2:17" ht="12.75" customHeight="1" x14ac:dyDescent="0.2">
      <c r="B39" s="58" t="s">
        <v>38</v>
      </c>
      <c r="C39" s="29" t="s">
        <v>235</v>
      </c>
      <c r="D39" s="30" t="s">
        <v>42</v>
      </c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6">
        <f t="shared" si="6"/>
        <v>0</v>
      </c>
    </row>
    <row r="40" spans="2:17" ht="12.75" customHeight="1" x14ac:dyDescent="0.2">
      <c r="B40" s="58" t="s">
        <v>26</v>
      </c>
      <c r="C40" s="29" t="s">
        <v>77</v>
      </c>
      <c r="D40" s="30" t="s">
        <v>34</v>
      </c>
      <c r="E40" s="31">
        <f t="shared" ref="E40:P40" si="7">E41+E42</f>
        <v>0</v>
      </c>
      <c r="F40" s="31">
        <f t="shared" si="7"/>
        <v>0</v>
      </c>
      <c r="G40" s="31">
        <f t="shared" si="7"/>
        <v>0</v>
      </c>
      <c r="H40" s="31">
        <f t="shared" si="7"/>
        <v>0</v>
      </c>
      <c r="I40" s="31">
        <f t="shared" si="7"/>
        <v>0</v>
      </c>
      <c r="J40" s="31">
        <f t="shared" si="7"/>
        <v>0</v>
      </c>
      <c r="K40" s="31">
        <f t="shared" si="7"/>
        <v>0</v>
      </c>
      <c r="L40" s="31">
        <f t="shared" si="7"/>
        <v>0</v>
      </c>
      <c r="M40" s="31">
        <f t="shared" si="7"/>
        <v>0</v>
      </c>
      <c r="N40" s="31">
        <f t="shared" si="7"/>
        <v>0</v>
      </c>
      <c r="O40" s="31">
        <f t="shared" si="7"/>
        <v>0</v>
      </c>
      <c r="P40" s="31">
        <f t="shared" si="7"/>
        <v>0</v>
      </c>
      <c r="Q40" s="32">
        <f t="shared" si="6"/>
        <v>0</v>
      </c>
    </row>
    <row r="41" spans="2:17" ht="12.75" customHeight="1" x14ac:dyDescent="0.2">
      <c r="B41" s="58" t="s">
        <v>32</v>
      </c>
      <c r="C41" s="33" t="s">
        <v>159</v>
      </c>
      <c r="D41" s="30" t="s">
        <v>34</v>
      </c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32">
        <f t="shared" si="6"/>
        <v>0</v>
      </c>
    </row>
    <row r="42" spans="2:17" ht="12.75" customHeight="1" x14ac:dyDescent="0.2">
      <c r="B42" s="58" t="s">
        <v>33</v>
      </c>
      <c r="C42" s="33" t="s">
        <v>160</v>
      </c>
      <c r="D42" s="30" t="s">
        <v>34</v>
      </c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32">
        <f t="shared" si="6"/>
        <v>0</v>
      </c>
    </row>
    <row r="43" spans="2:17" ht="12.75" customHeight="1" x14ac:dyDescent="0.2">
      <c r="B43" s="60" t="s">
        <v>238</v>
      </c>
      <c r="C43" s="82" t="s">
        <v>150</v>
      </c>
      <c r="D43" s="83" t="s">
        <v>78</v>
      </c>
      <c r="E43" s="31">
        <f t="shared" ref="E43:P43" si="8">E44+E45</f>
        <v>0</v>
      </c>
      <c r="F43" s="31">
        <f t="shared" si="8"/>
        <v>0</v>
      </c>
      <c r="G43" s="31">
        <f t="shared" si="8"/>
        <v>0</v>
      </c>
      <c r="H43" s="31">
        <f t="shared" si="8"/>
        <v>0</v>
      </c>
      <c r="I43" s="31">
        <f t="shared" si="8"/>
        <v>0</v>
      </c>
      <c r="J43" s="31">
        <f t="shared" si="8"/>
        <v>0</v>
      </c>
      <c r="K43" s="31">
        <f t="shared" si="8"/>
        <v>0</v>
      </c>
      <c r="L43" s="31">
        <f t="shared" si="8"/>
        <v>0</v>
      </c>
      <c r="M43" s="31">
        <f t="shared" si="8"/>
        <v>0</v>
      </c>
      <c r="N43" s="31">
        <f t="shared" si="8"/>
        <v>0</v>
      </c>
      <c r="O43" s="31">
        <f t="shared" si="8"/>
        <v>0</v>
      </c>
      <c r="P43" s="31">
        <f t="shared" si="8"/>
        <v>0</v>
      </c>
      <c r="Q43" s="84">
        <f t="shared" si="6"/>
        <v>0</v>
      </c>
    </row>
    <row r="44" spans="2:17" ht="12.75" customHeight="1" x14ac:dyDescent="0.2">
      <c r="B44" s="58" t="s">
        <v>239</v>
      </c>
      <c r="C44" s="87" t="s">
        <v>151</v>
      </c>
      <c r="D44" s="83" t="s">
        <v>78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32">
        <f t="shared" si="6"/>
        <v>0</v>
      </c>
    </row>
    <row r="45" spans="2:17" ht="12.75" customHeight="1" x14ac:dyDescent="0.2">
      <c r="B45" s="118" t="s">
        <v>240</v>
      </c>
      <c r="C45" s="119" t="s">
        <v>152</v>
      </c>
      <c r="D45" s="120" t="s">
        <v>78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21">
        <f t="shared" si="6"/>
        <v>0</v>
      </c>
    </row>
    <row r="46" spans="2:17" ht="12.75" customHeight="1" x14ac:dyDescent="0.2">
      <c r="B46" s="205" t="s">
        <v>210</v>
      </c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7"/>
    </row>
    <row r="47" spans="2:17" ht="12.75" customHeight="1" x14ac:dyDescent="0.2">
      <c r="B47" s="85" t="s">
        <v>43</v>
      </c>
      <c r="C47" s="225" t="s">
        <v>237</v>
      </c>
      <c r="D47" s="202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04"/>
    </row>
    <row r="48" spans="2:17" ht="12.75" customHeight="1" x14ac:dyDescent="0.2">
      <c r="B48" s="200" t="s">
        <v>35</v>
      </c>
      <c r="C48" s="201" t="s">
        <v>77</v>
      </c>
      <c r="D48" s="202" t="s">
        <v>34</v>
      </c>
      <c r="E48" s="203">
        <f t="shared" ref="E48:P48" si="9">E49+E50</f>
        <v>0</v>
      </c>
      <c r="F48" s="203">
        <f t="shared" si="9"/>
        <v>0</v>
      </c>
      <c r="G48" s="203">
        <f t="shared" si="9"/>
        <v>0</v>
      </c>
      <c r="H48" s="203">
        <f t="shared" si="9"/>
        <v>0</v>
      </c>
      <c r="I48" s="203">
        <f t="shared" si="9"/>
        <v>0</v>
      </c>
      <c r="J48" s="203">
        <f t="shared" si="9"/>
        <v>0</v>
      </c>
      <c r="K48" s="203">
        <f t="shared" si="9"/>
        <v>0</v>
      </c>
      <c r="L48" s="203">
        <f t="shared" si="9"/>
        <v>0</v>
      </c>
      <c r="M48" s="203">
        <f t="shared" si="9"/>
        <v>0</v>
      </c>
      <c r="N48" s="203">
        <f t="shared" si="9"/>
        <v>0</v>
      </c>
      <c r="O48" s="203">
        <f t="shared" si="9"/>
        <v>0</v>
      </c>
      <c r="P48" s="203">
        <f t="shared" si="9"/>
        <v>0</v>
      </c>
      <c r="Q48" s="204">
        <f>SUM(E48:P48)</f>
        <v>0</v>
      </c>
    </row>
    <row r="49" spans="2:17" ht="12.75" customHeight="1" x14ac:dyDescent="0.2">
      <c r="B49" s="58" t="s">
        <v>36</v>
      </c>
      <c r="C49" s="33" t="s">
        <v>159</v>
      </c>
      <c r="D49" s="30" t="s">
        <v>34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32">
        <f>SUM(E49:P49)</f>
        <v>0</v>
      </c>
    </row>
    <row r="50" spans="2:17" ht="12.75" customHeight="1" x14ac:dyDescent="0.2">
      <c r="B50" s="118" t="s">
        <v>37</v>
      </c>
      <c r="C50" s="199" t="s">
        <v>160</v>
      </c>
      <c r="D50" s="120" t="s">
        <v>34</v>
      </c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21">
        <f>SUM(E50:P50)</f>
        <v>0</v>
      </c>
    </row>
    <row r="51" spans="2:17" ht="12.75" customHeight="1" x14ac:dyDescent="0.2">
      <c r="B51" s="205" t="s">
        <v>211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7"/>
    </row>
    <row r="52" spans="2:17" ht="12.75" customHeight="1" x14ac:dyDescent="0.2">
      <c r="B52" s="85" t="s">
        <v>43</v>
      </c>
      <c r="C52" s="225" t="s">
        <v>237</v>
      </c>
      <c r="D52" s="202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04"/>
    </row>
    <row r="53" spans="2:17" ht="12.75" customHeight="1" x14ac:dyDescent="0.2">
      <c r="B53" s="200" t="s">
        <v>35</v>
      </c>
      <c r="C53" s="201" t="s">
        <v>77</v>
      </c>
      <c r="D53" s="202" t="s">
        <v>34</v>
      </c>
      <c r="E53" s="203">
        <f t="shared" ref="E53:P53" si="10">E54+E55</f>
        <v>0</v>
      </c>
      <c r="F53" s="203">
        <f t="shared" si="10"/>
        <v>0</v>
      </c>
      <c r="G53" s="203">
        <f t="shared" si="10"/>
        <v>0</v>
      </c>
      <c r="H53" s="203">
        <f t="shared" si="10"/>
        <v>0</v>
      </c>
      <c r="I53" s="203">
        <f t="shared" si="10"/>
        <v>0</v>
      </c>
      <c r="J53" s="203">
        <f t="shared" si="10"/>
        <v>0</v>
      </c>
      <c r="K53" s="203">
        <f t="shared" si="10"/>
        <v>0</v>
      </c>
      <c r="L53" s="203">
        <f t="shared" si="10"/>
        <v>0</v>
      </c>
      <c r="M53" s="203">
        <f t="shared" si="10"/>
        <v>0</v>
      </c>
      <c r="N53" s="203">
        <f t="shared" si="10"/>
        <v>0</v>
      </c>
      <c r="O53" s="203">
        <f t="shared" si="10"/>
        <v>0</v>
      </c>
      <c r="P53" s="203">
        <f t="shared" si="10"/>
        <v>0</v>
      </c>
      <c r="Q53" s="204">
        <f t="shared" ref="Q53:Q58" si="11">SUM(E53:P53)</f>
        <v>0</v>
      </c>
    </row>
    <row r="54" spans="2:17" ht="12.75" customHeight="1" x14ac:dyDescent="0.2">
      <c r="B54" s="58" t="s">
        <v>36</v>
      </c>
      <c r="C54" s="33" t="s">
        <v>159</v>
      </c>
      <c r="D54" s="30" t="s">
        <v>34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32">
        <f t="shared" si="11"/>
        <v>0</v>
      </c>
    </row>
    <row r="55" spans="2:17" ht="12.75" customHeight="1" x14ac:dyDescent="0.2">
      <c r="B55" s="58" t="s">
        <v>37</v>
      </c>
      <c r="C55" s="33" t="s">
        <v>160</v>
      </c>
      <c r="D55" s="30" t="s">
        <v>34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32">
        <f t="shared" si="11"/>
        <v>0</v>
      </c>
    </row>
    <row r="56" spans="2:17" ht="12.75" customHeight="1" x14ac:dyDescent="0.2">
      <c r="B56" s="60" t="s">
        <v>26</v>
      </c>
      <c r="C56" s="82" t="s">
        <v>150</v>
      </c>
      <c r="D56" s="83" t="s">
        <v>78</v>
      </c>
      <c r="E56" s="31">
        <f t="shared" ref="E56:P56" si="12">E57+E58</f>
        <v>0</v>
      </c>
      <c r="F56" s="31">
        <f t="shared" si="12"/>
        <v>0</v>
      </c>
      <c r="G56" s="31">
        <f t="shared" si="12"/>
        <v>0</v>
      </c>
      <c r="H56" s="31">
        <f t="shared" si="12"/>
        <v>0</v>
      </c>
      <c r="I56" s="31">
        <f t="shared" si="12"/>
        <v>0</v>
      </c>
      <c r="J56" s="31">
        <f t="shared" si="12"/>
        <v>0</v>
      </c>
      <c r="K56" s="31">
        <f t="shared" si="12"/>
        <v>0</v>
      </c>
      <c r="L56" s="31">
        <f t="shared" si="12"/>
        <v>0</v>
      </c>
      <c r="M56" s="31">
        <f t="shared" si="12"/>
        <v>0</v>
      </c>
      <c r="N56" s="31">
        <f t="shared" si="12"/>
        <v>0</v>
      </c>
      <c r="O56" s="31">
        <f t="shared" si="12"/>
        <v>0</v>
      </c>
      <c r="P56" s="31">
        <f t="shared" si="12"/>
        <v>0</v>
      </c>
      <c r="Q56" s="84">
        <f t="shared" si="11"/>
        <v>0</v>
      </c>
    </row>
    <row r="57" spans="2:17" ht="12.75" customHeight="1" x14ac:dyDescent="0.2">
      <c r="B57" s="58" t="s">
        <v>32</v>
      </c>
      <c r="C57" s="87" t="s">
        <v>151</v>
      </c>
      <c r="D57" s="83" t="s">
        <v>78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32">
        <f t="shared" si="11"/>
        <v>0</v>
      </c>
    </row>
    <row r="58" spans="2:17" x14ac:dyDescent="0.2">
      <c r="B58" s="118" t="s">
        <v>33</v>
      </c>
      <c r="C58" s="119" t="s">
        <v>152</v>
      </c>
      <c r="D58" s="120" t="s">
        <v>78</v>
      </c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21">
        <f t="shared" si="11"/>
        <v>0</v>
      </c>
    </row>
    <row r="59" spans="2:17" x14ac:dyDescent="0.2">
      <c r="B59" s="205" t="s">
        <v>257</v>
      </c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7"/>
    </row>
    <row r="60" spans="2:17" x14ac:dyDescent="0.2">
      <c r="B60" s="200" t="s">
        <v>43</v>
      </c>
      <c r="C60" s="225" t="s">
        <v>237</v>
      </c>
      <c r="D60" s="202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04"/>
    </row>
    <row r="61" spans="2:17" x14ac:dyDescent="0.2">
      <c r="B61" s="58" t="s">
        <v>36</v>
      </c>
      <c r="C61" s="29" t="s">
        <v>236</v>
      </c>
      <c r="D61" s="30" t="s">
        <v>42</v>
      </c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6">
        <f t="shared" ref="Q61:Q69" si="13">SUM(E61:P61)</f>
        <v>0</v>
      </c>
    </row>
    <row r="62" spans="2:17" x14ac:dyDescent="0.2">
      <c r="B62" s="58" t="s">
        <v>37</v>
      </c>
      <c r="C62" s="29" t="s">
        <v>234</v>
      </c>
      <c r="D62" s="30" t="s">
        <v>42</v>
      </c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6">
        <f t="shared" si="13"/>
        <v>0</v>
      </c>
    </row>
    <row r="63" spans="2:17" x14ac:dyDescent="0.2">
      <c r="B63" s="58" t="s">
        <v>38</v>
      </c>
      <c r="C63" s="29" t="s">
        <v>235</v>
      </c>
      <c r="D63" s="30" t="s">
        <v>42</v>
      </c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6">
        <f t="shared" si="13"/>
        <v>0</v>
      </c>
    </row>
    <row r="64" spans="2:17" x14ac:dyDescent="0.2">
      <c r="B64" s="58" t="s">
        <v>26</v>
      </c>
      <c r="C64" s="29" t="s">
        <v>77</v>
      </c>
      <c r="D64" s="30" t="s">
        <v>34</v>
      </c>
      <c r="E64" s="31">
        <f t="shared" ref="E64:P64" si="14">E65+E66</f>
        <v>0</v>
      </c>
      <c r="F64" s="31">
        <f t="shared" si="14"/>
        <v>0</v>
      </c>
      <c r="G64" s="31">
        <f t="shared" si="14"/>
        <v>0</v>
      </c>
      <c r="H64" s="31">
        <f t="shared" si="14"/>
        <v>0</v>
      </c>
      <c r="I64" s="31">
        <f t="shared" si="14"/>
        <v>0</v>
      </c>
      <c r="J64" s="31">
        <f t="shared" si="14"/>
        <v>0</v>
      </c>
      <c r="K64" s="31">
        <f t="shared" si="14"/>
        <v>0</v>
      </c>
      <c r="L64" s="31">
        <f t="shared" si="14"/>
        <v>0</v>
      </c>
      <c r="M64" s="31">
        <f t="shared" si="14"/>
        <v>0</v>
      </c>
      <c r="N64" s="31">
        <f t="shared" si="14"/>
        <v>0</v>
      </c>
      <c r="O64" s="31">
        <f t="shared" si="14"/>
        <v>0</v>
      </c>
      <c r="P64" s="31">
        <f t="shared" si="14"/>
        <v>0</v>
      </c>
      <c r="Q64" s="32">
        <f t="shared" si="13"/>
        <v>0</v>
      </c>
    </row>
    <row r="65" spans="2:17" x14ac:dyDescent="0.2">
      <c r="B65" s="58" t="s">
        <v>32</v>
      </c>
      <c r="C65" s="33" t="s">
        <v>159</v>
      </c>
      <c r="D65" s="30" t="s">
        <v>34</v>
      </c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32">
        <f t="shared" si="13"/>
        <v>0</v>
      </c>
    </row>
    <row r="66" spans="2:17" x14ac:dyDescent="0.2">
      <c r="B66" s="58" t="s">
        <v>33</v>
      </c>
      <c r="C66" s="33" t="s">
        <v>160</v>
      </c>
      <c r="D66" s="30" t="s">
        <v>34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32">
        <f t="shared" si="13"/>
        <v>0</v>
      </c>
    </row>
    <row r="67" spans="2:17" x14ac:dyDescent="0.2">
      <c r="B67" s="60" t="s">
        <v>238</v>
      </c>
      <c r="C67" s="82" t="s">
        <v>150</v>
      </c>
      <c r="D67" s="83" t="s">
        <v>78</v>
      </c>
      <c r="E67" s="31">
        <f t="shared" ref="E67:P67" si="15">E68+E69</f>
        <v>0</v>
      </c>
      <c r="F67" s="31">
        <f t="shared" si="15"/>
        <v>0</v>
      </c>
      <c r="G67" s="31">
        <f t="shared" si="15"/>
        <v>0</v>
      </c>
      <c r="H67" s="31">
        <f t="shared" si="15"/>
        <v>0</v>
      </c>
      <c r="I67" s="31">
        <f t="shared" si="15"/>
        <v>0</v>
      </c>
      <c r="J67" s="31">
        <f t="shared" si="15"/>
        <v>0</v>
      </c>
      <c r="K67" s="31">
        <f t="shared" si="15"/>
        <v>0</v>
      </c>
      <c r="L67" s="31">
        <f t="shared" si="15"/>
        <v>0</v>
      </c>
      <c r="M67" s="31">
        <f t="shared" si="15"/>
        <v>0</v>
      </c>
      <c r="N67" s="31">
        <f t="shared" si="15"/>
        <v>0</v>
      </c>
      <c r="O67" s="31">
        <f t="shared" si="15"/>
        <v>0</v>
      </c>
      <c r="P67" s="31">
        <f t="shared" si="15"/>
        <v>0</v>
      </c>
      <c r="Q67" s="84">
        <f t="shared" si="13"/>
        <v>0</v>
      </c>
    </row>
    <row r="68" spans="2:17" x14ac:dyDescent="0.2">
      <c r="B68" s="58" t="s">
        <v>239</v>
      </c>
      <c r="C68" s="87" t="s">
        <v>151</v>
      </c>
      <c r="D68" s="83" t="s">
        <v>78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32">
        <f t="shared" si="13"/>
        <v>0</v>
      </c>
    </row>
    <row r="69" spans="2:17" ht="13.5" thickBot="1" x14ac:dyDescent="0.25">
      <c r="B69" s="59" t="s">
        <v>240</v>
      </c>
      <c r="C69" s="34" t="s">
        <v>152</v>
      </c>
      <c r="D69" s="35" t="s">
        <v>78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36">
        <f t="shared" si="13"/>
        <v>0</v>
      </c>
    </row>
    <row r="70" spans="2:17" ht="13.5" thickTop="1" x14ac:dyDescent="0.2"/>
  </sheetData>
  <mergeCells count="6">
    <mergeCell ref="B12:Q12"/>
    <mergeCell ref="B7:Q7"/>
    <mergeCell ref="B10:B11"/>
    <mergeCell ref="C10:C11"/>
    <mergeCell ref="D10:D11"/>
    <mergeCell ref="E10:Q10"/>
  </mergeCells>
  <phoneticPr fontId="2" type="noConversion"/>
  <printOptions horizontalCentered="1"/>
  <pageMargins left="0.28000000000000003" right="0.24" top="0.4" bottom="0.52" header="0.23" footer="0.24"/>
  <pageSetup paperSize="9" scale="67" orientation="landscape" r:id="rId1"/>
  <headerFooter alignWithMargins="0">
    <oddFooter>&amp;CСтрана &amp;P од &amp;N</oddFooter>
  </headerFooter>
  <ignoredErrors>
    <ignoredError sqref="B14 B18 B21 B36 B40 B43 B47:B48 B52:B53 B56 B60 B64 B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Poc.strana</vt:lpstr>
      <vt:lpstr>Sadrzaj_Dinamika</vt:lpstr>
      <vt:lpstr>BilEn</vt:lpstr>
      <vt:lpstr>BilSN</vt:lpstr>
      <vt:lpstr>BilIsp_Tarifa</vt:lpstr>
      <vt:lpstr>BilEn!Print_Area</vt:lpstr>
      <vt:lpstr>BilIsp_Tarifa!Print_Area</vt:lpstr>
      <vt:lpstr>BilSN!Print_Area</vt:lpstr>
      <vt:lpstr>Poc.strana!Print_Area</vt:lpstr>
      <vt:lpstr>Sadrzaj_Dinamika!Print_Area</vt:lpstr>
      <vt:lpstr>BilSN!Print_Titles</vt:lpstr>
      <vt:lpstr>Sadrzaj_Dinamika!Print_Titles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Trivic</dc:creator>
  <cp:lastModifiedBy>Aca Vuckovic</cp:lastModifiedBy>
  <cp:lastPrinted>2008-11-12T14:35:19Z</cp:lastPrinted>
  <dcterms:created xsi:type="dcterms:W3CDTF">2006-07-05T09:57:32Z</dcterms:created>
  <dcterms:modified xsi:type="dcterms:W3CDTF">2026-02-20T12:16:25Z</dcterms:modified>
</cp:coreProperties>
</file>